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1ER. TRIMESTRE 2022\IMPRESOS\"/>
    </mc:Choice>
  </mc:AlternateContent>
  <bookViews>
    <workbookView xWindow="0" yWindow="0" windowWidth="28800" windowHeight="12135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F51" i="4" l="1"/>
  <c r="E51" i="4"/>
  <c r="C51" i="4"/>
  <c r="D49" i="4"/>
  <c r="G49" i="4" s="1"/>
  <c r="D47" i="4"/>
  <c r="G47" i="4" s="1"/>
  <c r="D45" i="4"/>
  <c r="G45" i="4" s="1"/>
  <c r="D43" i="4"/>
  <c r="G43" i="4" s="1"/>
  <c r="D41" i="4"/>
  <c r="G41" i="4" s="1"/>
  <c r="D39" i="4"/>
  <c r="G39" i="4" s="1"/>
  <c r="D37" i="4"/>
  <c r="G37" i="4" s="1"/>
  <c r="B51" i="4"/>
  <c r="F29" i="4"/>
  <c r="E29" i="4"/>
  <c r="D27" i="4"/>
  <c r="G27" i="4" s="1"/>
  <c r="D26" i="4"/>
  <c r="G26" i="4" s="1"/>
  <c r="D25" i="4"/>
  <c r="G25" i="4" s="1"/>
  <c r="D24" i="4"/>
  <c r="G24" i="4" s="1"/>
  <c r="C29" i="4"/>
  <c r="B29" i="4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F15" i="4"/>
  <c r="E15" i="4"/>
  <c r="C15" i="4"/>
  <c r="B15" i="4"/>
  <c r="G29" i="4" l="1"/>
  <c r="G51" i="4"/>
  <c r="D29" i="4"/>
  <c r="D51" i="4"/>
  <c r="G15" i="4"/>
  <c r="D15" i="4"/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F16" i="8"/>
  <c r="E16" i="8"/>
  <c r="D14" i="8"/>
  <c r="G14" i="8" s="1"/>
  <c r="D12" i="8"/>
  <c r="G12" i="8" s="1"/>
  <c r="D10" i="8"/>
  <c r="G10" i="8" s="1"/>
  <c r="D8" i="8"/>
  <c r="G8" i="8" s="1"/>
  <c r="D6" i="8"/>
  <c r="G6" i="8" s="1"/>
  <c r="C16" i="8"/>
  <c r="B16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75" i="6"/>
  <c r="G73" i="6"/>
  <c r="G71" i="6"/>
  <c r="G50" i="6"/>
  <c r="G41" i="6"/>
  <c r="G39" i="6"/>
  <c r="G37" i="6"/>
  <c r="G35" i="6"/>
  <c r="G11" i="6"/>
  <c r="G9" i="6"/>
  <c r="D76" i="6"/>
  <c r="G76" i="6" s="1"/>
  <c r="D75" i="6"/>
  <c r="D74" i="6"/>
  <c r="G74" i="6" s="1"/>
  <c r="D73" i="6"/>
  <c r="D72" i="6"/>
  <c r="G72" i="6" s="1"/>
  <c r="D71" i="6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D40" i="6"/>
  <c r="G40" i="6" s="1"/>
  <c r="D39" i="6"/>
  <c r="D38" i="6"/>
  <c r="G38" i="6" s="1"/>
  <c r="D37" i="6"/>
  <c r="D36" i="6"/>
  <c r="G36" i="6" s="1"/>
  <c r="D35" i="6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D57" i="6" s="1"/>
  <c r="G57" i="6" s="1"/>
  <c r="C53" i="6"/>
  <c r="C43" i="6"/>
  <c r="C33" i="6"/>
  <c r="C23" i="6"/>
  <c r="C13" i="6"/>
  <c r="C5" i="6"/>
  <c r="B69" i="6"/>
  <c r="D69" i="6" s="1"/>
  <c r="G69" i="6" s="1"/>
  <c r="B65" i="6"/>
  <c r="B57" i="6"/>
  <c r="B53" i="6"/>
  <c r="D53" i="6" s="1"/>
  <c r="G53" i="6" s="1"/>
  <c r="B43" i="6"/>
  <c r="B33" i="6"/>
  <c r="D33" i="6" s="1"/>
  <c r="G33" i="6" s="1"/>
  <c r="B23" i="6"/>
  <c r="B13" i="6"/>
  <c r="B5" i="6"/>
  <c r="D65" i="6" l="1"/>
  <c r="G65" i="6" s="1"/>
  <c r="D43" i="6"/>
  <c r="G43" i="6" s="1"/>
  <c r="D23" i="6"/>
  <c r="G23" i="6" s="1"/>
  <c r="F77" i="6"/>
  <c r="E77" i="6"/>
  <c r="D13" i="6"/>
  <c r="G13" i="6" s="1"/>
  <c r="C77" i="6"/>
  <c r="B77" i="6"/>
  <c r="D5" i="6"/>
  <c r="D16" i="8"/>
  <c r="B42" i="5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G16" i="8"/>
  <c r="D42" i="5" l="1"/>
  <c r="D77" i="6"/>
  <c r="G5" i="6"/>
  <c r="G77" i="6" s="1"/>
  <c r="G42" i="5"/>
</calcChain>
</file>

<file path=xl/sharedStrings.xml><?xml version="1.0" encoding="utf-8"?>
<sst xmlns="http://schemas.openxmlformats.org/spreadsheetml/2006/main" count="226" uniqueCount="148">
  <si>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</si>
  <si>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</si>
  <si>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</si>
  <si>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</si>
  <si>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</si>
  <si>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</si>
  <si>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</si>
  <si>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</si>
  <si>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</si>
  <si>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</si>
  <si>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</si>
  <si>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</si>
  <si>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</si>
  <si>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</si>
  <si>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</si>
  <si>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</si>
  <si>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</si>
  <si>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</si>
  <si>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</si>
  <si>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</si>
  <si>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</si>
  <si>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</si>
  <si>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</si>
  <si>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</si>
  <si>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</si>
  <si>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</si>
  <si>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</si>
  <si>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</si>
  <si>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</si>
  <si>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</si>
  <si>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</si>
  <si>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</si>
  <si>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</si>
  <si>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</si>
  <si>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</si>
  <si>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</si>
  <si>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</si>
  <si>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</si>
  <si>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</si>
  <si>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</si>
  <si>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</si>
  <si>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</si>
  <si>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</si>
  <si>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</si>
  <si>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</si>
  <si>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</si>
  <si>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</si>
  <si>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</si>
  <si>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</si>
  <si>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</si>
  <si>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</si>
  <si>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</si>
  <si>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</si>
  <si>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</si>
  <si>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</si>
  <si>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</si>
  <si>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</si>
  <si>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</si>
  <si>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</si>
  <si>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</si>
  <si>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</si>
  <si>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</si>
  <si>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</si>
  <si>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</si>
  <si>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</si>
  <si>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</si>
  <si>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</si>
  <si>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</si>
  <si>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</si>
  <si>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</si>
  <si>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</si>
  <si>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</si>
  <si>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</si>
  <si>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</si>
  <si>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</si>
  <si>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</si>
  <si>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</si>
  <si>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</si>
  <si>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</si>
  <si>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</si>
  <si>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</si>
  <si>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</si>
  <si>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</si>
  <si>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</si>
  <si>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</si>
  <si>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</si>
  <si>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</si>
  <si>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</si>
  <si>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</si>
  <si>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</si>
  <si>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</si>
  <si>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</si>
  <si>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</si>
  <si>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</si>
  <si>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</si>
  <si>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</si>
  <si>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</si>
  <si>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</si>
  <si>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</si>
  <si>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</si>
  <si>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</si>
  <si>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</si>
  <si>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</si>
  <si>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</si>
  <si>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</si>
  <si>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</si>
  <si>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</si>
  <si>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</si>
  <si>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</si>
  <si>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</si>
  <si>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</si>
  <si>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</si>
  <si>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</si>
  <si>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</si>
  <si>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</si>
  <si>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</si>
  <si>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</si>
  <si>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</si>
  <si>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</si>
  <si>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</si>
  <si>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</si>
  <si>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</si>
  <si>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</si>
  <si>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</si>
  <si>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</si>
  <si>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</si>
  <si>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</si>
  <si>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</si>
  <si>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</si>
  <si>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</si>
  <si>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</si>
  <si>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Sistema de Agua Potable y Alcantarillado de Romita, Gto.
Estado Analítico del Ejercicio del Presupuesto de Egresos
Clasificación por Objeto del Gasto (Capítulo y Concepto)
Del 1 de Enero al 31 de Marzo de 2022</t>
  </si>
  <si>
    <t>Sistema de Agua Potable y Alcantarillado de Romita, Gto.
Estado Analítico del Ejercicio del Presupuesto de Egresos
Clasificación Económica (por Tipo de Gasto)
Del 1 de Enero al 31 de Marzo de 2022</t>
  </si>
  <si>
    <t>31120-0101 ADMINISTRACIÓN</t>
  </si>
  <si>
    <t>31120-0201 OPERACIÓN</t>
  </si>
  <si>
    <t>31120-0301 CONSEJO DIRECTIVO</t>
  </si>
  <si>
    <t>31120-0401 PLANTA TRATADORA DE AGUA</t>
  </si>
  <si>
    <t>Sistema de Agua Potable y Alcantarillado de Romita, Gto.
Estado Analítico del Ejercicio del Presupuesto de Egresos
Clasificación Administrativa
Del 1 de Enero al 31 de Marzo de 2022</t>
  </si>
  <si>
    <t>Sistema de Agua Potable y Alcantarillado de Romita, Gto.
Estado Analítico del Ejercicio del Presupuesto de Egresos
Clasificación Funcional (Finalidad y Función)
Del 1 de Enero al 31 de Marzo de 2022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</si>
  <si>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</si>
  <si>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</si>
  <si>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</si>
  <si>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</si>
  <si>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</si>
  <si>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</si>
  <si>
    <t>Coordinación de la Politica de Gobierno</t>
  </si>
  <si>
    <t>Gobierno (Federal/Estatal/Municipal) de Sistema de Agua Potable y Alcantarillado de Romita, Gto.
Estado Analítico del Ejercicio del Presupuesto de Egresos
Clasificación Administrativa
Del 1 de Enero al 31 de Marzo de 2022</t>
  </si>
  <si>
    <t>Sector Paraestatal del Gobierno (Federal/Estatal/Municipal) de Sistema de Agua Potable y Alcantarillado de Romita, Gto.
Estado Analítico del Ejercicio del Presupuesto de Egresos
Clasificación Administrativa (Sector Paraestatal)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</si>
</sst>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4" fontId="6" fillId="0" borderId="8" xfId="0" applyNumberFormat="1" applyFont="1" applyFill="1" applyBorder="1" applyProtection="1">
      <protection locked="0"/>
    </xf>
    <xf numFmtId="4" fontId="6" fillId="0" borderId="10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4" fontId="6" fillId="0" borderId="9" xfId="0" applyNumberFormat="1" applyFont="1" applyFill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2" fillId="0" borderId="9" xfId="0" applyNumberFormat="1" applyFont="1" applyBorder="1" applyProtection="1"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0" fillId="0" borderId="0" xfId="0" applyFont="1"/>
    <xf numFmtId="0" fontId="2" fillId="0" borderId="0" xfId="8" applyFont="1" applyBorder="1" applyAlignment="1" applyProtection="1">
      <alignment vertical="top"/>
      <protection locked="0"/>
    </xf>
    <xf numFmtId="0" fontId="6" fillId="0" borderId="1" xfId="0" applyFont="1" applyBorder="1" applyAlignment="1">
      <alignment horizontal="left"/>
    </xf>
    <xf numFmtId="0" fontId="6" fillId="2" borderId="2" xfId="9" applyFont="1" applyFill="1" applyBorder="1" applyAlignment="1">
      <alignment vertical="center"/>
    </xf>
    <xf numFmtId="0" fontId="6" fillId="0" borderId="10" xfId="9" applyNumberFormat="1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2" fillId="0" borderId="1" xfId="0" applyFont="1" applyBorder="1" applyProtection="1"/>
    <xf numFmtId="4" fontId="2" fillId="0" borderId="1" xfId="0" applyNumberFormat="1" applyFont="1" applyBorder="1" applyProtection="1">
      <protection locked="0"/>
    </xf>
    <xf numFmtId="0" fontId="6" fillId="0" borderId="6" xfId="9" applyFont="1" applyFill="1" applyBorder="1" applyAlignment="1" applyProtection="1">
      <alignment horizontal="center" vertical="center" wrapText="1"/>
      <protection locked="0"/>
    </xf>
    <xf numFmtId="0" fontId="6" fillId="0" borderId="3" xfId="9" applyFont="1" applyFill="1" applyBorder="1" applyAlignment="1" applyProtection="1">
      <alignment horizontal="center" vertical="center" wrapText="1"/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10" xfId="9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8" xfId="9" applyFont="1" applyFill="1" applyBorder="1" applyAlignment="1">
      <alignment vertical="center"/>
    </xf>
    <xf numFmtId="0" fontId="6" fillId="2" borderId="9" xfId="9" applyFont="1" applyFill="1" applyBorder="1" applyAlignment="1">
      <alignment vertical="center"/>
    </xf>
    <xf numFmtId="0" fontId="2" fillId="0" borderId="1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" xfId="9" applyFont="1" applyFill="1" applyBorder="1" applyAlignment="1">
      <alignment vertical="center"/>
    </xf>
    <xf numFmtId="0" fontId="2" fillId="0" borderId="11" xfId="0" applyFont="1" applyBorder="1" applyProtection="1"/>
    <xf numFmtId="0" fontId="6" fillId="0" borderId="1" xfId="9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2" xfId="9" applyFont="1" applyFill="1" applyBorder="1" applyAlignment="1" applyProtection="1">
      <alignment horizontal="center" vertical="center" wrapText="1"/>
      <protection locked="0"/>
    </xf>
    <xf numFmtId="0" fontId="2" fillId="0" borderId="8" xfId="9" applyFont="1" applyFill="1" applyBorder="1" applyAlignment="1">
      <alignment horizontal="center" vertical="center"/>
    </xf>
    <xf numFmtId="0" fontId="2" fillId="0" borderId="10" xfId="0" applyFont="1" applyFill="1" applyBorder="1" applyProtection="1">
      <protection locked="0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GridLines="0" topLeftCell="A58" workbookViewId="0">
      <selection activeCell="A11" sqref="A11"/>
    </sheetView>
  </sheetViews>
  <sheetFormatPr baseColWidth="10" defaultRowHeight="11.25" x14ac:dyDescent="0.2"/>
  <cols>
    <col min="1" max="1" width="62.83203125" style="1" customWidth="1"/>
    <col min="2" max="2" width="16.83203125" style="1" customWidth="1"/>
    <col min="3" max="3" width="16.5" style="1" customWidth="1"/>
    <col min="4" max="4" width="17.6640625" style="1" customWidth="1"/>
    <col min="5" max="6" width="16" style="1" customWidth="1"/>
    <col min="7" max="7" width="16.5" style="1" customWidth="1"/>
    <col min="8" max="16384" width="12" style="1"/>
  </cols>
  <sheetData>
    <row r="1" spans="1:7" ht="50.1" customHeight="1" x14ac:dyDescent="0.2">
      <c r="A1" s="48" t="s">
        <v>131</v>
      </c>
      <c r="B1" s="49"/>
      <c r="C1" s="49"/>
      <c r="D1" s="49"/>
      <c r="E1" s="49"/>
      <c r="F1" s="49"/>
      <c r="G1" s="50"/>
    </row>
    <row r="2" spans="1:7" x14ac:dyDescent="0.2">
      <c r="A2" s="31"/>
      <c r="B2" s="48" t="s">
        <v>60</v>
      </c>
      <c r="C2" s="49"/>
      <c r="D2" s="49"/>
      <c r="E2" s="49"/>
      <c r="F2" s="50"/>
      <c r="G2" s="51" t="s">
        <v>59</v>
      </c>
    </row>
    <row r="3" spans="1:7" ht="24.95" customHeight="1" x14ac:dyDescent="0.2">
      <c r="A3" s="29" t="s">
        <v>54</v>
      </c>
      <c r="B3" s="4" t="s">
        <v>55</v>
      </c>
      <c r="C3" s="4" t="s">
        <v>125</v>
      </c>
      <c r="D3" s="4" t="s">
        <v>56</v>
      </c>
      <c r="E3" s="4" t="s">
        <v>57</v>
      </c>
      <c r="F3" s="4" t="s">
        <v>58</v>
      </c>
      <c r="G3" s="52"/>
    </row>
    <row r="4" spans="1:7" x14ac:dyDescent="0.2">
      <c r="A4" s="32"/>
      <c r="B4" s="5">
        <v>1</v>
      </c>
      <c r="C4" s="5">
        <v>2</v>
      </c>
      <c r="D4" s="5" t="s">
        <v>126</v>
      </c>
      <c r="E4" s="5">
        <v>4</v>
      </c>
      <c r="F4" s="5">
        <v>5</v>
      </c>
      <c r="G4" s="5" t="s">
        <v>127</v>
      </c>
    </row>
    <row r="5" spans="1:7" x14ac:dyDescent="0.2">
      <c r="A5" s="20" t="s">
        <v>61</v>
      </c>
      <c r="B5" s="9">
        <f>SUM(B6:B12)</f>
        <v>10684801.820000002</v>
      </c>
      <c r="C5" s="9">
        <f>SUM(C6:C12)</f>
        <v>20000</v>
      </c>
      <c r="D5" s="9">
        <f>B5+C5</f>
        <v>10704801.820000002</v>
      </c>
      <c r="E5" s="9">
        <f>SUM(E6:E12)</f>
        <v>2523242.8800000004</v>
      </c>
      <c r="F5" s="9">
        <f>SUM(F6:F12)</f>
        <v>2523242.8800000004</v>
      </c>
      <c r="G5" s="9">
        <f>D5-E5</f>
        <v>8181558.9400000013</v>
      </c>
    </row>
    <row r="6" spans="1:7" x14ac:dyDescent="0.2">
      <c r="A6" s="33" t="s">
        <v>70</v>
      </c>
      <c r="B6" s="6">
        <v>5476171.6500000004</v>
      </c>
      <c r="C6" s="6">
        <v>0</v>
      </c>
      <c r="D6" s="6">
        <f t="shared" ref="D6:D69" si="0">B6+C6</f>
        <v>5476171.6500000004</v>
      </c>
      <c r="E6" s="6">
        <v>1249866.3400000001</v>
      </c>
      <c r="F6" s="6">
        <v>1249866.3400000001</v>
      </c>
      <c r="G6" s="6">
        <f t="shared" ref="G6:G69" si="1">D6-E6</f>
        <v>4226305.3100000005</v>
      </c>
    </row>
    <row r="7" spans="1:7" x14ac:dyDescent="0.2">
      <c r="A7" s="33" t="s">
        <v>71</v>
      </c>
      <c r="B7" s="6">
        <v>397963.94</v>
      </c>
      <c r="C7" s="6">
        <v>0</v>
      </c>
      <c r="D7" s="6">
        <f t="shared" si="0"/>
        <v>397963.94</v>
      </c>
      <c r="E7" s="6">
        <v>94939.72</v>
      </c>
      <c r="F7" s="6">
        <v>94939.72</v>
      </c>
      <c r="G7" s="6">
        <f t="shared" si="1"/>
        <v>303024.21999999997</v>
      </c>
    </row>
    <row r="8" spans="1:7" x14ac:dyDescent="0.2">
      <c r="A8" s="33" t="s">
        <v>72</v>
      </c>
      <c r="B8" s="6">
        <v>1475130.78</v>
      </c>
      <c r="C8" s="6">
        <v>0</v>
      </c>
      <c r="D8" s="6">
        <f t="shared" si="0"/>
        <v>1475130.78</v>
      </c>
      <c r="E8" s="6">
        <v>190894.75</v>
      </c>
      <c r="F8" s="6">
        <v>190894.75</v>
      </c>
      <c r="G8" s="6">
        <f t="shared" si="1"/>
        <v>1284236.03</v>
      </c>
    </row>
    <row r="9" spans="1:7" x14ac:dyDescent="0.2">
      <c r="A9" s="33" t="s">
        <v>34</v>
      </c>
      <c r="B9" s="6">
        <v>1171661</v>
      </c>
      <c r="C9" s="6">
        <v>0</v>
      </c>
      <c r="D9" s="6">
        <f t="shared" si="0"/>
        <v>1171661</v>
      </c>
      <c r="E9" s="6">
        <v>196294.08</v>
      </c>
      <c r="F9" s="6">
        <v>196294.08</v>
      </c>
      <c r="G9" s="6">
        <f t="shared" si="1"/>
        <v>975366.92</v>
      </c>
    </row>
    <row r="10" spans="1:7" x14ac:dyDescent="0.2">
      <c r="A10" s="33" t="s">
        <v>73</v>
      </c>
      <c r="B10" s="6">
        <v>1068640.1200000001</v>
      </c>
      <c r="C10" s="6">
        <v>20000</v>
      </c>
      <c r="D10" s="6">
        <f t="shared" si="0"/>
        <v>1088640.1200000001</v>
      </c>
      <c r="E10" s="6">
        <v>551335.35</v>
      </c>
      <c r="F10" s="6">
        <v>551335.35</v>
      </c>
      <c r="G10" s="6">
        <f t="shared" si="1"/>
        <v>537304.77000000014</v>
      </c>
    </row>
    <row r="11" spans="1:7" x14ac:dyDescent="0.2">
      <c r="A11" s="33" t="s">
        <v>35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33" t="s">
        <v>74</v>
      </c>
      <c r="B12" s="6">
        <v>1095234.33</v>
      </c>
      <c r="C12" s="6">
        <v>0</v>
      </c>
      <c r="D12" s="6">
        <f t="shared" si="0"/>
        <v>1095234.33</v>
      </c>
      <c r="E12" s="6">
        <v>239912.64</v>
      </c>
      <c r="F12" s="6">
        <v>239912.64</v>
      </c>
      <c r="G12" s="6">
        <f t="shared" si="1"/>
        <v>855321.69000000006</v>
      </c>
    </row>
    <row r="13" spans="1:7" x14ac:dyDescent="0.2">
      <c r="A13" s="20" t="s">
        <v>62</v>
      </c>
      <c r="B13" s="10">
        <f>SUM(B14:B22)</f>
        <v>2059092.24</v>
      </c>
      <c r="C13" s="10">
        <f>SUM(C14:C22)</f>
        <v>-43500</v>
      </c>
      <c r="D13" s="10">
        <f t="shared" si="0"/>
        <v>2015592.24</v>
      </c>
      <c r="E13" s="10">
        <f>SUM(E14:E22)</f>
        <v>794580.56</v>
      </c>
      <c r="F13" s="10">
        <f>SUM(F14:F22)</f>
        <v>794580.56</v>
      </c>
      <c r="G13" s="10">
        <f t="shared" si="1"/>
        <v>1221011.68</v>
      </c>
    </row>
    <row r="14" spans="1:7" x14ac:dyDescent="0.2">
      <c r="A14" s="33" t="s">
        <v>75</v>
      </c>
      <c r="B14" s="6">
        <v>124959.03</v>
      </c>
      <c r="C14" s="6">
        <v>0</v>
      </c>
      <c r="D14" s="6">
        <f t="shared" si="0"/>
        <v>124959.03</v>
      </c>
      <c r="E14" s="6">
        <v>12181.94</v>
      </c>
      <c r="F14" s="6">
        <v>12181.94</v>
      </c>
      <c r="G14" s="6">
        <f t="shared" si="1"/>
        <v>112777.09</v>
      </c>
    </row>
    <row r="15" spans="1:7" x14ac:dyDescent="0.2">
      <c r="A15" s="33" t="s">
        <v>76</v>
      </c>
      <c r="B15" s="6">
        <v>15584</v>
      </c>
      <c r="C15" s="6">
        <v>7500</v>
      </c>
      <c r="D15" s="6">
        <f t="shared" si="0"/>
        <v>23084</v>
      </c>
      <c r="E15" s="6">
        <v>10416.879999999999</v>
      </c>
      <c r="F15" s="6">
        <v>10416.879999999999</v>
      </c>
      <c r="G15" s="6">
        <f t="shared" si="1"/>
        <v>12667.12</v>
      </c>
    </row>
    <row r="16" spans="1:7" x14ac:dyDescent="0.2">
      <c r="A16" s="33" t="s">
        <v>77</v>
      </c>
      <c r="B16" s="6">
        <v>315000</v>
      </c>
      <c r="C16" s="6">
        <v>0</v>
      </c>
      <c r="D16" s="6">
        <f t="shared" si="0"/>
        <v>315000</v>
      </c>
      <c r="E16" s="6">
        <v>62900</v>
      </c>
      <c r="F16" s="6">
        <v>62900</v>
      </c>
      <c r="G16" s="6">
        <f t="shared" si="1"/>
        <v>252100</v>
      </c>
    </row>
    <row r="17" spans="1:7" x14ac:dyDescent="0.2">
      <c r="A17" s="33" t="s">
        <v>78</v>
      </c>
      <c r="B17" s="6">
        <v>762449.21</v>
      </c>
      <c r="C17" s="6">
        <v>0</v>
      </c>
      <c r="D17" s="6">
        <f t="shared" si="0"/>
        <v>762449.21</v>
      </c>
      <c r="E17" s="6">
        <v>465971.63</v>
      </c>
      <c r="F17" s="6">
        <v>465971.63</v>
      </c>
      <c r="G17" s="6">
        <f t="shared" si="1"/>
        <v>296477.57999999996</v>
      </c>
    </row>
    <row r="18" spans="1:7" x14ac:dyDescent="0.2">
      <c r="A18" s="33" t="s">
        <v>79</v>
      </c>
      <c r="B18" s="6">
        <v>3500</v>
      </c>
      <c r="C18" s="6">
        <v>0</v>
      </c>
      <c r="D18" s="6">
        <f t="shared" si="0"/>
        <v>3500</v>
      </c>
      <c r="E18" s="6">
        <v>0</v>
      </c>
      <c r="F18" s="6">
        <v>0</v>
      </c>
      <c r="G18" s="6">
        <f t="shared" si="1"/>
        <v>3500</v>
      </c>
    </row>
    <row r="19" spans="1:7" x14ac:dyDescent="0.2">
      <c r="A19" s="33" t="s">
        <v>80</v>
      </c>
      <c r="B19" s="6">
        <v>617800</v>
      </c>
      <c r="C19" s="6">
        <v>-51000</v>
      </c>
      <c r="D19" s="6">
        <f t="shared" si="0"/>
        <v>566800</v>
      </c>
      <c r="E19" s="6">
        <v>141021.54</v>
      </c>
      <c r="F19" s="6">
        <v>141021.54</v>
      </c>
      <c r="G19" s="6">
        <f t="shared" si="1"/>
        <v>425778.45999999996</v>
      </c>
    </row>
    <row r="20" spans="1:7" x14ac:dyDescent="0.2">
      <c r="A20" s="33" t="s">
        <v>81</v>
      </c>
      <c r="B20" s="6">
        <v>83800</v>
      </c>
      <c r="C20" s="6">
        <v>0</v>
      </c>
      <c r="D20" s="6">
        <f t="shared" si="0"/>
        <v>83800</v>
      </c>
      <c r="E20" s="6">
        <v>30994</v>
      </c>
      <c r="F20" s="6">
        <v>30994</v>
      </c>
      <c r="G20" s="6">
        <f t="shared" si="1"/>
        <v>52806</v>
      </c>
    </row>
    <row r="21" spans="1:7" x14ac:dyDescent="0.2">
      <c r="A21" s="33" t="s">
        <v>82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</row>
    <row r="22" spans="1:7" x14ac:dyDescent="0.2">
      <c r="A22" s="33" t="s">
        <v>83</v>
      </c>
      <c r="B22" s="6">
        <v>136000</v>
      </c>
      <c r="C22" s="6">
        <v>0</v>
      </c>
      <c r="D22" s="6">
        <f t="shared" si="0"/>
        <v>136000</v>
      </c>
      <c r="E22" s="6">
        <v>71094.570000000007</v>
      </c>
      <c r="F22" s="6">
        <v>71094.570000000007</v>
      </c>
      <c r="G22" s="6">
        <f t="shared" si="1"/>
        <v>64905.429999999993</v>
      </c>
    </row>
    <row r="23" spans="1:7" x14ac:dyDescent="0.2">
      <c r="A23" s="20" t="s">
        <v>63</v>
      </c>
      <c r="B23" s="10">
        <f>SUM(B24:B32)</f>
        <v>5979508</v>
      </c>
      <c r="C23" s="10">
        <f>SUM(C24:C32)</f>
        <v>-46793.03</v>
      </c>
      <c r="D23" s="10">
        <f t="shared" si="0"/>
        <v>5932714.9699999997</v>
      </c>
      <c r="E23" s="10">
        <f>SUM(E24:E32)</f>
        <v>1093694.95</v>
      </c>
      <c r="F23" s="10">
        <f>SUM(F24:F32)</f>
        <v>1093694.95</v>
      </c>
      <c r="G23" s="10">
        <f t="shared" si="1"/>
        <v>4839020.0199999996</v>
      </c>
    </row>
    <row r="24" spans="1:7" x14ac:dyDescent="0.2">
      <c r="A24" s="33" t="s">
        <v>84</v>
      </c>
      <c r="B24" s="6">
        <v>2989933</v>
      </c>
      <c r="C24" s="6">
        <v>0</v>
      </c>
      <c r="D24" s="6">
        <f t="shared" si="0"/>
        <v>2989933</v>
      </c>
      <c r="E24" s="6">
        <v>723733.54</v>
      </c>
      <c r="F24" s="6">
        <v>723733.54</v>
      </c>
      <c r="G24" s="6">
        <f t="shared" si="1"/>
        <v>2266199.46</v>
      </c>
    </row>
    <row r="25" spans="1:7" x14ac:dyDescent="0.2">
      <c r="A25" s="33" t="s">
        <v>85</v>
      </c>
      <c r="B25" s="6">
        <v>260000</v>
      </c>
      <c r="C25" s="6">
        <v>-50000</v>
      </c>
      <c r="D25" s="6">
        <f t="shared" si="0"/>
        <v>210000</v>
      </c>
      <c r="E25" s="6">
        <v>42550</v>
      </c>
      <c r="F25" s="6">
        <v>42550</v>
      </c>
      <c r="G25" s="6">
        <f t="shared" si="1"/>
        <v>167450</v>
      </c>
    </row>
    <row r="26" spans="1:7" x14ac:dyDescent="0.2">
      <c r="A26" s="33" t="s">
        <v>86</v>
      </c>
      <c r="B26" s="6">
        <v>567584</v>
      </c>
      <c r="C26" s="6">
        <v>76191.72</v>
      </c>
      <c r="D26" s="6">
        <f t="shared" si="0"/>
        <v>643775.72</v>
      </c>
      <c r="E26" s="6">
        <v>113372.75</v>
      </c>
      <c r="F26" s="6">
        <v>113372.75</v>
      </c>
      <c r="G26" s="6">
        <f t="shared" si="1"/>
        <v>530402.97</v>
      </c>
    </row>
    <row r="27" spans="1:7" x14ac:dyDescent="0.2">
      <c r="A27" s="33" t="s">
        <v>87</v>
      </c>
      <c r="B27" s="6">
        <v>346000</v>
      </c>
      <c r="C27" s="6">
        <v>0</v>
      </c>
      <c r="D27" s="6">
        <f t="shared" si="0"/>
        <v>346000</v>
      </c>
      <c r="E27" s="6">
        <v>19556.93</v>
      </c>
      <c r="F27" s="6">
        <v>19556.93</v>
      </c>
      <c r="G27" s="6">
        <f t="shared" si="1"/>
        <v>326443.07</v>
      </c>
    </row>
    <row r="28" spans="1:7" x14ac:dyDescent="0.2">
      <c r="A28" s="33" t="s">
        <v>88</v>
      </c>
      <c r="B28" s="6">
        <v>255000</v>
      </c>
      <c r="C28" s="6">
        <v>40000</v>
      </c>
      <c r="D28" s="6">
        <f t="shared" si="0"/>
        <v>295000</v>
      </c>
      <c r="E28" s="6">
        <v>116625.12</v>
      </c>
      <c r="F28" s="6">
        <v>116625.12</v>
      </c>
      <c r="G28" s="6">
        <f t="shared" si="1"/>
        <v>178374.88</v>
      </c>
    </row>
    <row r="29" spans="1:7" x14ac:dyDescent="0.2">
      <c r="A29" s="33" t="s">
        <v>89</v>
      </c>
      <c r="B29" s="6">
        <v>60000</v>
      </c>
      <c r="C29" s="6">
        <v>0</v>
      </c>
      <c r="D29" s="6">
        <f t="shared" si="0"/>
        <v>60000</v>
      </c>
      <c r="E29" s="6">
        <v>8365</v>
      </c>
      <c r="F29" s="6">
        <v>8365</v>
      </c>
      <c r="G29" s="6">
        <f t="shared" si="1"/>
        <v>51635</v>
      </c>
    </row>
    <row r="30" spans="1:7" x14ac:dyDescent="0.2">
      <c r="A30" s="33" t="s">
        <v>90</v>
      </c>
      <c r="B30" s="6">
        <v>2500</v>
      </c>
      <c r="C30" s="6">
        <v>0</v>
      </c>
      <c r="D30" s="6">
        <f t="shared" si="0"/>
        <v>2500</v>
      </c>
      <c r="E30" s="6">
        <v>551.1</v>
      </c>
      <c r="F30" s="6">
        <v>551.1</v>
      </c>
      <c r="G30" s="6">
        <f t="shared" si="1"/>
        <v>1948.9</v>
      </c>
    </row>
    <row r="31" spans="1:7" x14ac:dyDescent="0.2">
      <c r="A31" s="33" t="s">
        <v>91</v>
      </c>
      <c r="B31" s="6">
        <v>180000</v>
      </c>
      <c r="C31" s="6">
        <v>-112984.75</v>
      </c>
      <c r="D31" s="6">
        <f t="shared" si="0"/>
        <v>67015.25</v>
      </c>
      <c r="E31" s="6">
        <v>16500</v>
      </c>
      <c r="F31" s="6">
        <v>16500</v>
      </c>
      <c r="G31" s="6">
        <f t="shared" si="1"/>
        <v>50515.25</v>
      </c>
    </row>
    <row r="32" spans="1:7" x14ac:dyDescent="0.2">
      <c r="A32" s="33" t="s">
        <v>18</v>
      </c>
      <c r="B32" s="6">
        <v>1318491</v>
      </c>
      <c r="C32" s="6">
        <v>0</v>
      </c>
      <c r="D32" s="6">
        <f t="shared" si="0"/>
        <v>1318491</v>
      </c>
      <c r="E32" s="6">
        <v>52440.51</v>
      </c>
      <c r="F32" s="6">
        <v>52440.51</v>
      </c>
      <c r="G32" s="6">
        <f t="shared" si="1"/>
        <v>1266050.49</v>
      </c>
    </row>
    <row r="33" spans="1:7" x14ac:dyDescent="0.2">
      <c r="A33" s="20" t="s">
        <v>64</v>
      </c>
      <c r="B33" s="10">
        <f>SUM(B34:B42)</f>
        <v>0</v>
      </c>
      <c r="C33" s="10">
        <f>SUM(C34:C42)</f>
        <v>0</v>
      </c>
      <c r="D33" s="10">
        <f t="shared" si="0"/>
        <v>0</v>
      </c>
      <c r="E33" s="10">
        <f>SUM(E34:E42)</f>
        <v>0</v>
      </c>
      <c r="F33" s="10">
        <f>SUM(F34:F42)</f>
        <v>0</v>
      </c>
      <c r="G33" s="10">
        <f t="shared" si="1"/>
        <v>0</v>
      </c>
    </row>
    <row r="34" spans="1:7" x14ac:dyDescent="0.2">
      <c r="A34" s="33" t="s">
        <v>92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</row>
    <row r="35" spans="1:7" x14ac:dyDescent="0.2">
      <c r="A35" s="33" t="s">
        <v>93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</row>
    <row r="36" spans="1:7" x14ac:dyDescent="0.2">
      <c r="A36" s="33" t="s">
        <v>94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</row>
    <row r="37" spans="1:7" x14ac:dyDescent="0.2">
      <c r="A37" s="33" t="s">
        <v>95</v>
      </c>
      <c r="B37" s="6">
        <v>0</v>
      </c>
      <c r="C37" s="6">
        <v>0</v>
      </c>
      <c r="D37" s="6">
        <f t="shared" si="0"/>
        <v>0</v>
      </c>
      <c r="E37" s="6">
        <v>0</v>
      </c>
      <c r="F37" s="6">
        <v>0</v>
      </c>
      <c r="G37" s="6">
        <f t="shared" si="1"/>
        <v>0</v>
      </c>
    </row>
    <row r="38" spans="1:7" x14ac:dyDescent="0.2">
      <c r="A38" s="33" t="s">
        <v>40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</row>
    <row r="39" spans="1:7" x14ac:dyDescent="0.2">
      <c r="A39" s="33" t="s">
        <v>96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33" t="s">
        <v>97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33" t="s">
        <v>36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</row>
    <row r="42" spans="1:7" x14ac:dyDescent="0.2">
      <c r="A42" s="33" t="s">
        <v>98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</row>
    <row r="43" spans="1:7" x14ac:dyDescent="0.2">
      <c r="A43" s="20" t="s">
        <v>65</v>
      </c>
      <c r="B43" s="10">
        <f>SUM(B44:B52)</f>
        <v>519000</v>
      </c>
      <c r="C43" s="10">
        <f>SUM(C44:C52)</f>
        <v>-68640</v>
      </c>
      <c r="D43" s="10">
        <f t="shared" si="0"/>
        <v>450360</v>
      </c>
      <c r="E43" s="10">
        <f>SUM(E44:E52)</f>
        <v>0</v>
      </c>
      <c r="F43" s="10">
        <f>SUM(F44:F52)</f>
        <v>0</v>
      </c>
      <c r="G43" s="10">
        <f t="shared" si="1"/>
        <v>450360</v>
      </c>
    </row>
    <row r="44" spans="1:7" x14ac:dyDescent="0.2">
      <c r="A44" s="33" t="s">
        <v>99</v>
      </c>
      <c r="B44" s="6">
        <v>30000</v>
      </c>
      <c r="C44" s="6">
        <v>0</v>
      </c>
      <c r="D44" s="6">
        <f t="shared" si="0"/>
        <v>30000</v>
      </c>
      <c r="E44" s="6">
        <v>0</v>
      </c>
      <c r="F44" s="6">
        <v>0</v>
      </c>
      <c r="G44" s="6">
        <f t="shared" si="1"/>
        <v>30000</v>
      </c>
    </row>
    <row r="45" spans="1:7" x14ac:dyDescent="0.2">
      <c r="A45" s="33" t="s">
        <v>100</v>
      </c>
      <c r="B45" s="6">
        <v>0</v>
      </c>
      <c r="C45" s="6">
        <v>0</v>
      </c>
      <c r="D45" s="6">
        <f t="shared" si="0"/>
        <v>0</v>
      </c>
      <c r="E45" s="6">
        <v>0</v>
      </c>
      <c r="F45" s="6">
        <v>0</v>
      </c>
      <c r="G45" s="6">
        <f t="shared" si="1"/>
        <v>0</v>
      </c>
    </row>
    <row r="46" spans="1:7" x14ac:dyDescent="0.2">
      <c r="A46" s="33" t="s">
        <v>101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</row>
    <row r="47" spans="1:7" x14ac:dyDescent="0.2">
      <c r="A47" s="33" t="s">
        <v>102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</row>
    <row r="48" spans="1:7" x14ac:dyDescent="0.2">
      <c r="A48" s="33" t="s">
        <v>103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</row>
    <row r="49" spans="1:7" x14ac:dyDescent="0.2">
      <c r="A49" s="33" t="s">
        <v>104</v>
      </c>
      <c r="B49" s="6">
        <v>469000</v>
      </c>
      <c r="C49" s="6">
        <v>-68640</v>
      </c>
      <c r="D49" s="6">
        <f t="shared" si="0"/>
        <v>400360</v>
      </c>
      <c r="E49" s="6">
        <v>0</v>
      </c>
      <c r="F49" s="6">
        <v>0</v>
      </c>
      <c r="G49" s="6">
        <f t="shared" si="1"/>
        <v>400360</v>
      </c>
    </row>
    <row r="50" spans="1:7" x14ac:dyDescent="0.2">
      <c r="A50" s="33" t="s">
        <v>105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</row>
    <row r="51" spans="1:7" x14ac:dyDescent="0.2">
      <c r="A51" s="33" t="s">
        <v>106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</row>
    <row r="52" spans="1:7" x14ac:dyDescent="0.2">
      <c r="A52" s="33" t="s">
        <v>107</v>
      </c>
      <c r="B52" s="6">
        <v>20000</v>
      </c>
      <c r="C52" s="6">
        <v>0</v>
      </c>
      <c r="D52" s="6">
        <f t="shared" si="0"/>
        <v>20000</v>
      </c>
      <c r="E52" s="6">
        <v>0</v>
      </c>
      <c r="F52" s="6">
        <v>0</v>
      </c>
      <c r="G52" s="6">
        <f t="shared" si="1"/>
        <v>20000</v>
      </c>
    </row>
    <row r="53" spans="1:7" x14ac:dyDescent="0.2">
      <c r="A53" s="20" t="s">
        <v>66</v>
      </c>
      <c r="B53" s="10">
        <f>SUM(B54:B56)</f>
        <v>0</v>
      </c>
      <c r="C53" s="10">
        <f>SUM(C54:C56)</f>
        <v>0</v>
      </c>
      <c r="D53" s="10">
        <f t="shared" si="0"/>
        <v>0</v>
      </c>
      <c r="E53" s="10">
        <f>SUM(E54:E56)</f>
        <v>0</v>
      </c>
      <c r="F53" s="10">
        <f>SUM(F54:F56)</f>
        <v>0</v>
      </c>
      <c r="G53" s="10">
        <f t="shared" si="1"/>
        <v>0</v>
      </c>
    </row>
    <row r="54" spans="1:7" x14ac:dyDescent="0.2">
      <c r="A54" s="33" t="s">
        <v>108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</row>
    <row r="55" spans="1:7" x14ac:dyDescent="0.2">
      <c r="A55" s="33" t="s">
        <v>109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</row>
    <row r="56" spans="1:7" x14ac:dyDescent="0.2">
      <c r="A56" s="33" t="s">
        <v>110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</row>
    <row r="57" spans="1:7" x14ac:dyDescent="0.2">
      <c r="A57" s="20" t="s">
        <v>67</v>
      </c>
      <c r="B57" s="10">
        <f>SUM(B58:B64)</f>
        <v>0</v>
      </c>
      <c r="C57" s="10">
        <f>SUM(C58:C64)</f>
        <v>0</v>
      </c>
      <c r="D57" s="10">
        <f t="shared" si="0"/>
        <v>0</v>
      </c>
      <c r="E57" s="10">
        <f>SUM(E58:E64)</f>
        <v>0</v>
      </c>
      <c r="F57" s="10">
        <f>SUM(F58:F64)</f>
        <v>0</v>
      </c>
      <c r="G57" s="10">
        <f t="shared" si="1"/>
        <v>0</v>
      </c>
    </row>
    <row r="58" spans="1:7" x14ac:dyDescent="0.2">
      <c r="A58" s="33" t="s">
        <v>111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</row>
    <row r="59" spans="1:7" x14ac:dyDescent="0.2">
      <c r="A59" s="33" t="s">
        <v>112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33" t="s">
        <v>113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33" t="s">
        <v>114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33" t="s">
        <v>115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33" t="s">
        <v>116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33" t="s">
        <v>117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</row>
    <row r="65" spans="1:7" x14ac:dyDescent="0.2">
      <c r="A65" s="20" t="s">
        <v>68</v>
      </c>
      <c r="B65" s="10">
        <f>SUM(B66:B68)</f>
        <v>0</v>
      </c>
      <c r="C65" s="10">
        <f>SUM(C66:C68)</f>
        <v>138933.03</v>
      </c>
      <c r="D65" s="10">
        <f t="shared" si="0"/>
        <v>138933.03</v>
      </c>
      <c r="E65" s="10">
        <f>SUM(E66:E68)</f>
        <v>138933.03</v>
      </c>
      <c r="F65" s="10">
        <f>SUM(F66:F68)</f>
        <v>138933.03</v>
      </c>
      <c r="G65" s="10">
        <f t="shared" si="1"/>
        <v>0</v>
      </c>
    </row>
    <row r="66" spans="1:7" x14ac:dyDescent="0.2">
      <c r="A66" s="33" t="s">
        <v>37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</row>
    <row r="67" spans="1:7" x14ac:dyDescent="0.2">
      <c r="A67" s="33" t="s">
        <v>38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</row>
    <row r="68" spans="1:7" x14ac:dyDescent="0.2">
      <c r="A68" s="33" t="s">
        <v>39</v>
      </c>
      <c r="B68" s="6">
        <v>0</v>
      </c>
      <c r="C68" s="6">
        <v>138933.03</v>
      </c>
      <c r="D68" s="6">
        <f t="shared" si="0"/>
        <v>138933.03</v>
      </c>
      <c r="E68" s="6">
        <v>138933.03</v>
      </c>
      <c r="F68" s="6">
        <v>138933.03</v>
      </c>
      <c r="G68" s="6">
        <f t="shared" si="1"/>
        <v>0</v>
      </c>
    </row>
    <row r="69" spans="1:7" x14ac:dyDescent="0.2">
      <c r="A69" s="20" t="s">
        <v>69</v>
      </c>
      <c r="B69" s="10">
        <f>SUM(B70:B76)</f>
        <v>0</v>
      </c>
      <c r="C69" s="10">
        <f>SUM(C70:C76)</f>
        <v>0</v>
      </c>
      <c r="D69" s="10">
        <f t="shared" si="0"/>
        <v>0</v>
      </c>
      <c r="E69" s="10">
        <f>SUM(E70:E76)</f>
        <v>0</v>
      </c>
      <c r="F69" s="10">
        <f>SUM(F70:F76)</f>
        <v>0</v>
      </c>
      <c r="G69" s="10">
        <f t="shared" si="1"/>
        <v>0</v>
      </c>
    </row>
    <row r="70" spans="1:7" x14ac:dyDescent="0.2">
      <c r="A70" s="33" t="s">
        <v>118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</row>
    <row r="71" spans="1:7" x14ac:dyDescent="0.2">
      <c r="A71" s="33" t="s">
        <v>119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</row>
    <row r="72" spans="1:7" x14ac:dyDescent="0.2">
      <c r="A72" s="33" t="s">
        <v>120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</row>
    <row r="73" spans="1:7" x14ac:dyDescent="0.2">
      <c r="A73" s="33" t="s">
        <v>121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</row>
    <row r="74" spans="1:7" x14ac:dyDescent="0.2">
      <c r="A74" s="33" t="s">
        <v>122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</row>
    <row r="75" spans="1:7" x14ac:dyDescent="0.2">
      <c r="A75" s="33" t="s">
        <v>123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</row>
    <row r="76" spans="1:7" x14ac:dyDescent="0.2">
      <c r="A76" s="34" t="s">
        <v>124</v>
      </c>
      <c r="B76" s="11">
        <v>0</v>
      </c>
      <c r="C76" s="11">
        <v>0</v>
      </c>
      <c r="D76" s="11">
        <f t="shared" si="2"/>
        <v>0</v>
      </c>
      <c r="E76" s="11">
        <v>0</v>
      </c>
      <c r="F76" s="11">
        <v>0</v>
      </c>
      <c r="G76" s="11">
        <f t="shared" si="3"/>
        <v>0</v>
      </c>
    </row>
    <row r="77" spans="1:7" x14ac:dyDescent="0.2">
      <c r="A77" s="35" t="s">
        <v>53</v>
      </c>
      <c r="B77" s="12">
        <f t="shared" ref="B77:G77" si="4">SUM(B5+B13+B23+B33+B43+B53+B57+B65+B69)</f>
        <v>19242402.060000002</v>
      </c>
      <c r="C77" s="12">
        <f t="shared" si="4"/>
        <v>0</v>
      </c>
      <c r="D77" s="12">
        <f t="shared" si="4"/>
        <v>19242402.060000002</v>
      </c>
      <c r="E77" s="12">
        <f t="shared" si="4"/>
        <v>4550451.4200000009</v>
      </c>
      <c r="F77" s="12">
        <f t="shared" si="4"/>
        <v>4550451.4200000009</v>
      </c>
      <c r="G77" s="12">
        <f t="shared" si="4"/>
        <v>14691950.640000001</v>
      </c>
    </row>
    <row r="79" spans="1:7" x14ac:dyDescent="0.2">
      <c r="A79" s="1" t="s">
        <v>128</v>
      </c>
    </row>
    <row r="84" spans="1:3" x14ac:dyDescent="0.2">
      <c r="A84" s="16"/>
      <c r="B84" s="16"/>
      <c r="C84" s="16"/>
    </row>
    <row r="85" spans="1:3" x14ac:dyDescent="0.2">
      <c r="A85" s="16"/>
      <c r="B85" s="16"/>
      <c r="C85" s="16"/>
    </row>
    <row r="86" spans="1:3" x14ac:dyDescent="0.2">
      <c r="A86" s="17" t="s">
        <v>139</v>
      </c>
      <c r="B86" s="17" t="s">
        <v>140</v>
      </c>
      <c r="C86" s="16"/>
    </row>
    <row r="87" spans="1:3" x14ac:dyDescent="0.2">
      <c r="A87" s="18" t="s">
        <v>141</v>
      </c>
      <c r="B87" s="18" t="s">
        <v>142</v>
      </c>
      <c r="C87" s="16"/>
    </row>
    <row r="88" spans="1:3" x14ac:dyDescent="0.2">
      <c r="A88" s="19" t="s">
        <v>143</v>
      </c>
      <c r="B88" s="19" t="s">
        <v>144</v>
      </c>
      <c r="C88" s="16"/>
    </row>
    <row r="89" spans="1:3" x14ac:dyDescent="0.2">
      <c r="A89" s="16"/>
      <c r="B89" s="16"/>
      <c r="C89" s="16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zoomScaleNormal="100" workbookViewId="0">
      <selection sqref="A1:G16"/>
    </sheetView>
  </sheetViews>
  <sheetFormatPr baseColWidth="10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8" ht="50.1" customHeight="1" x14ac:dyDescent="0.2">
      <c r="A1" s="48" t="s">
        <v>132</v>
      </c>
      <c r="B1" s="49"/>
      <c r="C1" s="49"/>
      <c r="D1" s="49"/>
      <c r="E1" s="49"/>
      <c r="F1" s="49"/>
      <c r="G1" s="50"/>
    </row>
    <row r="2" spans="1:8" x14ac:dyDescent="0.2">
      <c r="A2" s="21"/>
      <c r="B2" s="48" t="s">
        <v>60</v>
      </c>
      <c r="C2" s="49"/>
      <c r="D2" s="49"/>
      <c r="E2" s="49"/>
      <c r="F2" s="50"/>
      <c r="G2" s="51" t="s">
        <v>59</v>
      </c>
    </row>
    <row r="3" spans="1:8" ht="24.95" customHeight="1" x14ac:dyDescent="0.2">
      <c r="A3" s="29" t="s">
        <v>54</v>
      </c>
      <c r="B3" s="4" t="s">
        <v>55</v>
      </c>
      <c r="C3" s="4" t="s">
        <v>125</v>
      </c>
      <c r="D3" s="4" t="s">
        <v>56</v>
      </c>
      <c r="E3" s="4" t="s">
        <v>57</v>
      </c>
      <c r="F3" s="4" t="s">
        <v>58</v>
      </c>
      <c r="G3" s="52"/>
    </row>
    <row r="4" spans="1:8" x14ac:dyDescent="0.2">
      <c r="A4" s="32"/>
      <c r="B4" s="5">
        <v>1</v>
      </c>
      <c r="C4" s="5">
        <v>2</v>
      </c>
      <c r="D4" s="5" t="s">
        <v>126</v>
      </c>
      <c r="E4" s="5">
        <v>4</v>
      </c>
      <c r="F4" s="5">
        <v>5</v>
      </c>
      <c r="G4" s="5" t="s">
        <v>127</v>
      </c>
    </row>
    <row r="5" spans="1:8" s="23" customFormat="1" x14ac:dyDescent="0.2">
      <c r="A5" s="36"/>
      <c r="B5" s="22"/>
      <c r="C5" s="22"/>
      <c r="D5" s="22"/>
      <c r="E5" s="22"/>
      <c r="F5" s="22"/>
      <c r="G5" s="22"/>
    </row>
    <row r="6" spans="1:8" x14ac:dyDescent="0.2">
      <c r="A6" s="24" t="s">
        <v>0</v>
      </c>
      <c r="B6" s="13">
        <v>18723402.059999999</v>
      </c>
      <c r="C6" s="13">
        <v>-70293.03</v>
      </c>
      <c r="D6" s="13">
        <f>B6+C6</f>
        <v>18653109.029999997</v>
      </c>
      <c r="E6" s="13">
        <v>4411518.3899999997</v>
      </c>
      <c r="F6" s="13">
        <v>4411518.3899999997</v>
      </c>
      <c r="G6" s="13">
        <f>D6-E6</f>
        <v>14241590.639999997</v>
      </c>
    </row>
    <row r="7" spans="1:8" x14ac:dyDescent="0.2">
      <c r="A7" s="24"/>
      <c r="B7" s="13"/>
      <c r="C7" s="13"/>
      <c r="D7" s="13"/>
      <c r="E7" s="13"/>
      <c r="F7" s="13"/>
      <c r="G7" s="13"/>
    </row>
    <row r="8" spans="1:8" x14ac:dyDescent="0.2">
      <c r="A8" s="24" t="s">
        <v>1</v>
      </c>
      <c r="B8" s="13">
        <v>519000</v>
      </c>
      <c r="C8" s="13">
        <v>70293.03</v>
      </c>
      <c r="D8" s="13">
        <f>B8+C8</f>
        <v>589293.03</v>
      </c>
      <c r="E8" s="13">
        <v>138933.03</v>
      </c>
      <c r="F8" s="13">
        <v>138933.03</v>
      </c>
      <c r="G8" s="13">
        <f>D8-E8</f>
        <v>450360</v>
      </c>
    </row>
    <row r="9" spans="1:8" x14ac:dyDescent="0.2">
      <c r="A9" s="24"/>
      <c r="B9" s="13"/>
      <c r="C9" s="13"/>
      <c r="D9" s="13"/>
      <c r="E9" s="13"/>
      <c r="F9" s="13"/>
      <c r="G9" s="13"/>
    </row>
    <row r="10" spans="1:8" x14ac:dyDescent="0.2">
      <c r="A10" s="24" t="s">
        <v>2</v>
      </c>
      <c r="B10" s="13">
        <v>0</v>
      </c>
      <c r="C10" s="13">
        <v>0</v>
      </c>
      <c r="D10" s="13">
        <f>B10+C10</f>
        <v>0</v>
      </c>
      <c r="E10" s="13">
        <v>0</v>
      </c>
      <c r="F10" s="13">
        <v>0</v>
      </c>
      <c r="G10" s="13">
        <f>D10-E10</f>
        <v>0</v>
      </c>
    </row>
    <row r="11" spans="1:8" x14ac:dyDescent="0.2">
      <c r="A11" s="24"/>
      <c r="B11" s="13"/>
      <c r="C11" s="13"/>
      <c r="D11" s="13"/>
      <c r="E11" s="13"/>
      <c r="F11" s="13"/>
      <c r="G11" s="13"/>
    </row>
    <row r="12" spans="1:8" x14ac:dyDescent="0.2">
      <c r="A12" s="24" t="s">
        <v>40</v>
      </c>
      <c r="B12" s="13">
        <v>0</v>
      </c>
      <c r="C12" s="13">
        <v>0</v>
      </c>
      <c r="D12" s="13">
        <f>B12+C12</f>
        <v>0</v>
      </c>
      <c r="E12" s="13">
        <v>0</v>
      </c>
      <c r="F12" s="13">
        <v>0</v>
      </c>
      <c r="G12" s="13">
        <f>D12-E12</f>
        <v>0</v>
      </c>
    </row>
    <row r="13" spans="1:8" x14ac:dyDescent="0.2">
      <c r="A13" s="24"/>
      <c r="B13" s="13"/>
      <c r="C13" s="13"/>
      <c r="D13" s="13"/>
      <c r="E13" s="13"/>
      <c r="F13" s="13"/>
      <c r="G13" s="13"/>
    </row>
    <row r="14" spans="1:8" x14ac:dyDescent="0.2">
      <c r="A14" s="24" t="s">
        <v>37</v>
      </c>
      <c r="B14" s="25">
        <v>0</v>
      </c>
      <c r="C14" s="25">
        <v>0</v>
      </c>
      <c r="D14" s="25">
        <f>B14+C14</f>
        <v>0</v>
      </c>
      <c r="E14" s="25">
        <v>0</v>
      </c>
      <c r="F14" s="25">
        <v>0</v>
      </c>
      <c r="G14" s="13">
        <f>D14-E14</f>
        <v>0</v>
      </c>
      <c r="H14" s="3"/>
    </row>
    <row r="15" spans="1:8" x14ac:dyDescent="0.2">
      <c r="A15" s="37"/>
      <c r="B15" s="14"/>
      <c r="C15" s="14"/>
      <c r="D15" s="14"/>
      <c r="E15" s="14"/>
      <c r="F15" s="14"/>
      <c r="G15" s="14"/>
    </row>
    <row r="16" spans="1:8" x14ac:dyDescent="0.2">
      <c r="A16" s="35" t="s">
        <v>53</v>
      </c>
      <c r="B16" s="12">
        <f t="shared" ref="B16:G16" si="0">SUM(B6+B8+B10+B12+B14)</f>
        <v>19242402.059999999</v>
      </c>
      <c r="C16" s="12">
        <f t="shared" si="0"/>
        <v>0</v>
      </c>
      <c r="D16" s="12">
        <f t="shared" si="0"/>
        <v>19242402.059999999</v>
      </c>
      <c r="E16" s="12">
        <f t="shared" si="0"/>
        <v>4550451.42</v>
      </c>
      <c r="F16" s="12">
        <f t="shared" si="0"/>
        <v>4550451.42</v>
      </c>
      <c r="G16" s="12">
        <f t="shared" si="0"/>
        <v>14691950.639999997</v>
      </c>
    </row>
    <row r="18" spans="1:5" x14ac:dyDescent="0.2">
      <c r="A18" s="1" t="s">
        <v>128</v>
      </c>
    </row>
    <row r="25" spans="1:5" x14ac:dyDescent="0.2">
      <c r="A25" s="16"/>
      <c r="B25" s="16"/>
      <c r="C25" s="16"/>
    </row>
    <row r="26" spans="1:5" x14ac:dyDescent="0.2">
      <c r="A26" s="16"/>
      <c r="D26" s="16"/>
      <c r="E26" s="16"/>
    </row>
    <row r="27" spans="1:5" x14ac:dyDescent="0.2">
      <c r="A27" s="17" t="s">
        <v>139</v>
      </c>
      <c r="D27" s="17" t="s">
        <v>140</v>
      </c>
      <c r="E27" s="16"/>
    </row>
    <row r="28" spans="1:5" x14ac:dyDescent="0.2">
      <c r="A28" s="18" t="s">
        <v>141</v>
      </c>
      <c r="D28" s="18" t="s">
        <v>142</v>
      </c>
      <c r="E28" s="16"/>
    </row>
    <row r="29" spans="1:5" x14ac:dyDescent="0.2">
      <c r="A29" s="19" t="s">
        <v>143</v>
      </c>
      <c r="D29" s="19" t="s">
        <v>144</v>
      </c>
      <c r="E29" s="16"/>
    </row>
    <row r="30" spans="1:5" x14ac:dyDescent="0.2">
      <c r="A30" s="16"/>
      <c r="B30" s="16"/>
      <c r="C30" s="16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showGridLines="0" tabSelected="1" workbookViewId="0">
      <selection activeCell="A18" sqref="A18:G18"/>
    </sheetView>
  </sheetViews>
  <sheetFormatPr baseColWidth="10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48" t="s">
        <v>137</v>
      </c>
      <c r="B1" s="49"/>
      <c r="C1" s="49"/>
      <c r="D1" s="49"/>
      <c r="E1" s="49"/>
      <c r="F1" s="49"/>
      <c r="G1" s="50"/>
    </row>
    <row r="2" spans="1:7" s="23" customFormat="1" ht="11.25" customHeight="1" x14ac:dyDescent="0.2">
      <c r="A2" s="42"/>
      <c r="B2" s="26"/>
      <c r="C2" s="26"/>
      <c r="D2" s="26"/>
      <c r="E2" s="26"/>
      <c r="F2" s="26"/>
      <c r="G2" s="27"/>
    </row>
    <row r="3" spans="1:7" x14ac:dyDescent="0.2">
      <c r="A3" s="31"/>
      <c r="B3" s="48" t="s">
        <v>60</v>
      </c>
      <c r="C3" s="49"/>
      <c r="D3" s="49"/>
      <c r="E3" s="49"/>
      <c r="F3" s="50"/>
      <c r="G3" s="51" t="s">
        <v>59</v>
      </c>
    </row>
    <row r="4" spans="1:7" ht="24.95" customHeight="1" x14ac:dyDescent="0.2">
      <c r="A4" s="29" t="s">
        <v>54</v>
      </c>
      <c r="B4" s="28" t="s">
        <v>55</v>
      </c>
      <c r="C4" s="4" t="s">
        <v>125</v>
      </c>
      <c r="D4" s="4" t="s">
        <v>56</v>
      </c>
      <c r="E4" s="4" t="s">
        <v>57</v>
      </c>
      <c r="F4" s="4" t="s">
        <v>58</v>
      </c>
      <c r="G4" s="52"/>
    </row>
    <row r="5" spans="1:7" x14ac:dyDescent="0.2">
      <c r="A5" s="32"/>
      <c r="B5" s="5">
        <v>1</v>
      </c>
      <c r="C5" s="5">
        <v>2</v>
      </c>
      <c r="D5" s="5" t="s">
        <v>126</v>
      </c>
      <c r="E5" s="5">
        <v>4</v>
      </c>
      <c r="F5" s="5">
        <v>5</v>
      </c>
      <c r="G5" s="5" t="s">
        <v>127</v>
      </c>
    </row>
    <row r="6" spans="1:7" x14ac:dyDescent="0.2">
      <c r="A6" s="43"/>
      <c r="B6" s="7"/>
      <c r="C6" s="7"/>
      <c r="D6" s="7"/>
      <c r="E6" s="7"/>
      <c r="F6" s="7"/>
      <c r="G6" s="7"/>
    </row>
    <row r="7" spans="1:7" x14ac:dyDescent="0.2">
      <c r="A7" s="44" t="s">
        <v>133</v>
      </c>
      <c r="B7" s="6">
        <v>7412559.2300000004</v>
      </c>
      <c r="C7" s="6">
        <v>-127860</v>
      </c>
      <c r="D7" s="6">
        <f>B7+C7</f>
        <v>7284699.2300000004</v>
      </c>
      <c r="E7" s="6">
        <v>1493199.19</v>
      </c>
      <c r="F7" s="6">
        <v>1493199.19</v>
      </c>
      <c r="G7" s="6">
        <f>D7-E7</f>
        <v>5791500.040000001</v>
      </c>
    </row>
    <row r="8" spans="1:7" x14ac:dyDescent="0.2">
      <c r="A8" s="44" t="s">
        <v>134</v>
      </c>
      <c r="B8" s="6">
        <v>9003787.8499999996</v>
      </c>
      <c r="C8" s="6">
        <v>120360</v>
      </c>
      <c r="D8" s="6">
        <f t="shared" ref="D8:D13" si="0">B8+C8</f>
        <v>9124147.8499999996</v>
      </c>
      <c r="E8" s="6">
        <v>2418981.64</v>
      </c>
      <c r="F8" s="6">
        <v>2418981.64</v>
      </c>
      <c r="G8" s="6">
        <f t="shared" ref="G8:G13" si="1">D8-E8</f>
        <v>6705166.209999999</v>
      </c>
    </row>
    <row r="9" spans="1:7" x14ac:dyDescent="0.2">
      <c r="A9" s="44" t="s">
        <v>135</v>
      </c>
      <c r="B9" s="6">
        <v>669957.43999999994</v>
      </c>
      <c r="C9" s="6">
        <v>7500</v>
      </c>
      <c r="D9" s="6">
        <f t="shared" si="0"/>
        <v>677457.44</v>
      </c>
      <c r="E9" s="6">
        <v>168993.09</v>
      </c>
      <c r="F9" s="6">
        <v>168993.09</v>
      </c>
      <c r="G9" s="6">
        <f t="shared" si="1"/>
        <v>508464.35</v>
      </c>
    </row>
    <row r="10" spans="1:7" x14ac:dyDescent="0.2">
      <c r="A10" s="44" t="s">
        <v>136</v>
      </c>
      <c r="B10" s="6">
        <v>2156097.54</v>
      </c>
      <c r="C10" s="6">
        <v>0</v>
      </c>
      <c r="D10" s="6">
        <f t="shared" si="0"/>
        <v>2156097.54</v>
      </c>
      <c r="E10" s="6">
        <v>469277.5</v>
      </c>
      <c r="F10" s="6">
        <v>469277.5</v>
      </c>
      <c r="G10" s="6">
        <f t="shared" si="1"/>
        <v>1686820.04</v>
      </c>
    </row>
    <row r="11" spans="1:7" x14ac:dyDescent="0.2">
      <c r="A11" s="44" t="s">
        <v>130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44" t="s">
        <v>51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44" t="s">
        <v>52</v>
      </c>
      <c r="B13" s="6">
        <v>0</v>
      </c>
      <c r="C13" s="6">
        <v>0</v>
      </c>
      <c r="D13" s="6">
        <f t="shared" si="0"/>
        <v>0</v>
      </c>
      <c r="E13" s="6">
        <v>0</v>
      </c>
      <c r="F13" s="6">
        <v>0</v>
      </c>
      <c r="G13" s="6">
        <f t="shared" si="1"/>
        <v>0</v>
      </c>
    </row>
    <row r="14" spans="1:7" x14ac:dyDescent="0.2">
      <c r="A14" s="44"/>
      <c r="B14" s="6"/>
      <c r="C14" s="6"/>
      <c r="D14" s="6"/>
      <c r="E14" s="6"/>
      <c r="F14" s="6"/>
      <c r="G14" s="6"/>
    </row>
    <row r="15" spans="1:7" x14ac:dyDescent="0.2">
      <c r="A15" s="41" t="s">
        <v>53</v>
      </c>
      <c r="B15" s="15">
        <f t="shared" ref="B15:G15" si="2">SUM(B7:B14)</f>
        <v>19242402.059999999</v>
      </c>
      <c r="C15" s="15">
        <f t="shared" si="2"/>
        <v>0</v>
      </c>
      <c r="D15" s="15">
        <f t="shared" si="2"/>
        <v>19242402.059999999</v>
      </c>
      <c r="E15" s="15">
        <f t="shared" si="2"/>
        <v>4550451.42</v>
      </c>
      <c r="F15" s="15">
        <f t="shared" si="2"/>
        <v>4550451.42</v>
      </c>
      <c r="G15" s="15">
        <f t="shared" si="2"/>
        <v>14691950.640000001</v>
      </c>
    </row>
    <row r="18" spans="1:7" ht="45" customHeight="1" x14ac:dyDescent="0.2">
      <c r="A18" s="48" t="s">
        <v>146</v>
      </c>
      <c r="B18" s="49"/>
      <c r="C18" s="49"/>
      <c r="D18" s="49"/>
      <c r="E18" s="49"/>
      <c r="F18" s="49"/>
      <c r="G18" s="50"/>
    </row>
    <row r="19" spans="1:7" s="23" customFormat="1" ht="11.25" customHeight="1" x14ac:dyDescent="0.2">
      <c r="A19" s="42"/>
      <c r="B19" s="26"/>
      <c r="C19" s="26"/>
      <c r="D19" s="26"/>
      <c r="E19" s="26"/>
      <c r="F19" s="26"/>
      <c r="G19" s="27"/>
    </row>
    <row r="20" spans="1:7" x14ac:dyDescent="0.2">
      <c r="A20" s="31"/>
      <c r="B20" s="48" t="s">
        <v>60</v>
      </c>
      <c r="C20" s="49"/>
      <c r="D20" s="49"/>
      <c r="E20" s="49"/>
      <c r="F20" s="50"/>
      <c r="G20" s="51" t="s">
        <v>59</v>
      </c>
    </row>
    <row r="21" spans="1:7" ht="22.5" x14ac:dyDescent="0.2">
      <c r="A21" s="29" t="s">
        <v>54</v>
      </c>
      <c r="B21" s="4" t="s">
        <v>55</v>
      </c>
      <c r="C21" s="4" t="s">
        <v>125</v>
      </c>
      <c r="D21" s="4" t="s">
        <v>56</v>
      </c>
      <c r="E21" s="4" t="s">
        <v>57</v>
      </c>
      <c r="F21" s="4" t="s">
        <v>58</v>
      </c>
      <c r="G21" s="52"/>
    </row>
    <row r="22" spans="1:7" x14ac:dyDescent="0.2">
      <c r="A22" s="32"/>
      <c r="B22" s="5">
        <v>1</v>
      </c>
      <c r="C22" s="5">
        <v>2</v>
      </c>
      <c r="D22" s="5" t="s">
        <v>126</v>
      </c>
      <c r="E22" s="5">
        <v>4</v>
      </c>
      <c r="F22" s="5">
        <v>5</v>
      </c>
      <c r="G22" s="5" t="s">
        <v>127</v>
      </c>
    </row>
    <row r="23" spans="1:7" s="23" customFormat="1" x14ac:dyDescent="0.2">
      <c r="A23" s="36"/>
      <c r="B23" s="22"/>
      <c r="C23" s="22"/>
      <c r="D23" s="22"/>
      <c r="E23" s="22"/>
      <c r="F23" s="22"/>
      <c r="G23" s="22"/>
    </row>
    <row r="24" spans="1:7" x14ac:dyDescent="0.2">
      <c r="A24" s="3" t="s">
        <v>8</v>
      </c>
      <c r="B24" s="6">
        <v>0</v>
      </c>
      <c r="C24" s="6">
        <v>0</v>
      </c>
      <c r="D24" s="6">
        <f>B24+C24</f>
        <v>0</v>
      </c>
      <c r="E24" s="6">
        <v>0</v>
      </c>
      <c r="F24" s="6">
        <v>0</v>
      </c>
      <c r="G24" s="6">
        <f>D24-E24</f>
        <v>0</v>
      </c>
    </row>
    <row r="25" spans="1:7" x14ac:dyDescent="0.2">
      <c r="A25" s="3" t="s">
        <v>9</v>
      </c>
      <c r="B25" s="6">
        <v>0</v>
      </c>
      <c r="C25" s="6">
        <v>0</v>
      </c>
      <c r="D25" s="6">
        <f t="shared" ref="D25:D27" si="3">B25+C25</f>
        <v>0</v>
      </c>
      <c r="E25" s="6">
        <v>0</v>
      </c>
      <c r="F25" s="6">
        <v>0</v>
      </c>
      <c r="G25" s="6">
        <f t="shared" ref="G25:G27" si="4">D25-E25</f>
        <v>0</v>
      </c>
    </row>
    <row r="26" spans="1:7" x14ac:dyDescent="0.2">
      <c r="A26" s="3" t="s">
        <v>10</v>
      </c>
      <c r="B26" s="6">
        <v>0</v>
      </c>
      <c r="C26" s="6">
        <v>0</v>
      </c>
      <c r="D26" s="6">
        <f t="shared" si="3"/>
        <v>0</v>
      </c>
      <c r="E26" s="6">
        <v>0</v>
      </c>
      <c r="F26" s="6">
        <v>0</v>
      </c>
      <c r="G26" s="6">
        <f t="shared" si="4"/>
        <v>0</v>
      </c>
    </row>
    <row r="27" spans="1:7" x14ac:dyDescent="0.2">
      <c r="A27" s="3" t="s">
        <v>129</v>
      </c>
      <c r="B27" s="6">
        <v>0</v>
      </c>
      <c r="C27" s="6">
        <v>0</v>
      </c>
      <c r="D27" s="6">
        <f t="shared" si="3"/>
        <v>0</v>
      </c>
      <c r="E27" s="6">
        <v>0</v>
      </c>
      <c r="F27" s="6">
        <v>0</v>
      </c>
      <c r="G27" s="6">
        <f t="shared" si="4"/>
        <v>0</v>
      </c>
    </row>
    <row r="28" spans="1:7" x14ac:dyDescent="0.2">
      <c r="A28" s="3"/>
      <c r="B28" s="6"/>
      <c r="C28" s="6"/>
      <c r="D28" s="6"/>
      <c r="E28" s="6"/>
      <c r="F28" s="6"/>
      <c r="G28" s="6"/>
    </row>
    <row r="29" spans="1:7" x14ac:dyDescent="0.2">
      <c r="A29" s="41" t="s">
        <v>53</v>
      </c>
      <c r="B29" s="15">
        <f t="shared" ref="B29:G29" si="5">SUM(B24:B27)</f>
        <v>0</v>
      </c>
      <c r="C29" s="15">
        <f t="shared" si="5"/>
        <v>0</v>
      </c>
      <c r="D29" s="15">
        <f t="shared" si="5"/>
        <v>0</v>
      </c>
      <c r="E29" s="15">
        <f t="shared" si="5"/>
        <v>0</v>
      </c>
      <c r="F29" s="15">
        <f t="shared" si="5"/>
        <v>0</v>
      </c>
      <c r="G29" s="15">
        <f t="shared" si="5"/>
        <v>0</v>
      </c>
    </row>
    <row r="32" spans="1:7" ht="45" customHeight="1" x14ac:dyDescent="0.2">
      <c r="A32" s="48" t="s">
        <v>147</v>
      </c>
      <c r="B32" s="49"/>
      <c r="C32" s="49"/>
      <c r="D32" s="49"/>
      <c r="E32" s="49"/>
      <c r="F32" s="49"/>
      <c r="G32" s="50"/>
    </row>
    <row r="33" spans="1:7" x14ac:dyDescent="0.2">
      <c r="A33" s="53"/>
      <c r="B33" s="48" t="s">
        <v>60</v>
      </c>
      <c r="C33" s="49"/>
      <c r="D33" s="49"/>
      <c r="E33" s="49"/>
      <c r="F33" s="50"/>
      <c r="G33" s="51" t="s">
        <v>59</v>
      </c>
    </row>
    <row r="34" spans="1:7" ht="22.5" x14ac:dyDescent="0.2">
      <c r="A34" s="54"/>
      <c r="B34" s="4" t="s">
        <v>55</v>
      </c>
      <c r="C34" s="4" t="s">
        <v>125</v>
      </c>
      <c r="D34" s="4" t="s">
        <v>56</v>
      </c>
      <c r="E34" s="4" t="s">
        <v>57</v>
      </c>
      <c r="F34" s="4" t="s">
        <v>58</v>
      </c>
      <c r="G34" s="52"/>
    </row>
    <row r="35" spans="1:7" x14ac:dyDescent="0.2">
      <c r="A35" s="55"/>
      <c r="B35" s="5">
        <v>1</v>
      </c>
      <c r="C35" s="5">
        <v>2</v>
      </c>
      <c r="D35" s="5" t="s">
        <v>126</v>
      </c>
      <c r="E35" s="5">
        <v>4</v>
      </c>
      <c r="F35" s="5">
        <v>5</v>
      </c>
      <c r="G35" s="5" t="s">
        <v>127</v>
      </c>
    </row>
    <row r="36" spans="1:7" s="23" customFormat="1" x14ac:dyDescent="0.2">
      <c r="A36" s="38"/>
      <c r="B36" s="22"/>
      <c r="C36" s="22"/>
      <c r="D36" s="22"/>
      <c r="E36" s="22"/>
      <c r="F36" s="22"/>
      <c r="G36" s="22"/>
    </row>
    <row r="37" spans="1:7" x14ac:dyDescent="0.2">
      <c r="A37" s="39" t="s">
        <v>12</v>
      </c>
      <c r="B37" s="6">
        <v>19242402.059999999</v>
      </c>
      <c r="C37" s="6">
        <v>0</v>
      </c>
      <c r="D37" s="6">
        <f t="shared" ref="D37:D49" si="6">B37+C37</f>
        <v>19242402.059999999</v>
      </c>
      <c r="E37" s="6">
        <v>4550451.42</v>
      </c>
      <c r="F37" s="6">
        <v>4550451.42</v>
      </c>
      <c r="G37" s="6">
        <f t="shared" ref="G37:G49" si="7">D37-E37</f>
        <v>14691950.639999999</v>
      </c>
    </row>
    <row r="38" spans="1:7" x14ac:dyDescent="0.2">
      <c r="A38" s="39"/>
      <c r="B38" s="6"/>
      <c r="C38" s="6"/>
      <c r="D38" s="6"/>
      <c r="E38" s="6"/>
      <c r="F38" s="6"/>
      <c r="G38" s="6"/>
    </row>
    <row r="39" spans="1:7" x14ac:dyDescent="0.2">
      <c r="A39" s="39" t="s">
        <v>11</v>
      </c>
      <c r="B39" s="6">
        <v>0</v>
      </c>
      <c r="C39" s="6">
        <v>0</v>
      </c>
      <c r="D39" s="6">
        <f t="shared" si="6"/>
        <v>0</v>
      </c>
      <c r="E39" s="6">
        <v>0</v>
      </c>
      <c r="F39" s="6">
        <v>0</v>
      </c>
      <c r="G39" s="6">
        <f t="shared" si="7"/>
        <v>0</v>
      </c>
    </row>
    <row r="40" spans="1:7" x14ac:dyDescent="0.2">
      <c r="A40" s="39"/>
      <c r="B40" s="6"/>
      <c r="C40" s="6"/>
      <c r="D40" s="6"/>
      <c r="E40" s="6"/>
      <c r="F40" s="6"/>
      <c r="G40" s="6"/>
    </row>
    <row r="41" spans="1:7" x14ac:dyDescent="0.2">
      <c r="A41" s="39" t="s">
        <v>13</v>
      </c>
      <c r="B41" s="6">
        <v>0</v>
      </c>
      <c r="C41" s="6">
        <v>0</v>
      </c>
      <c r="D41" s="6">
        <f t="shared" si="6"/>
        <v>0</v>
      </c>
      <c r="E41" s="6">
        <v>0</v>
      </c>
      <c r="F41" s="6">
        <v>0</v>
      </c>
      <c r="G41" s="6">
        <f t="shared" si="7"/>
        <v>0</v>
      </c>
    </row>
    <row r="42" spans="1:7" x14ac:dyDescent="0.2">
      <c r="A42" s="39"/>
      <c r="B42" s="6"/>
      <c r="C42" s="6"/>
      <c r="D42" s="6"/>
      <c r="E42" s="6"/>
      <c r="F42" s="6"/>
      <c r="G42" s="6"/>
    </row>
    <row r="43" spans="1:7" x14ac:dyDescent="0.2">
      <c r="A43" s="39" t="s">
        <v>25</v>
      </c>
      <c r="B43" s="6">
        <v>0</v>
      </c>
      <c r="C43" s="6">
        <v>0</v>
      </c>
      <c r="D43" s="6">
        <f t="shared" si="6"/>
        <v>0</v>
      </c>
      <c r="E43" s="6">
        <v>0</v>
      </c>
      <c r="F43" s="6">
        <v>0</v>
      </c>
      <c r="G43" s="6">
        <f t="shared" si="7"/>
        <v>0</v>
      </c>
    </row>
    <row r="44" spans="1:7" x14ac:dyDescent="0.2">
      <c r="A44" s="39"/>
      <c r="B44" s="6"/>
      <c r="C44" s="6"/>
      <c r="D44" s="6"/>
      <c r="E44" s="6"/>
      <c r="F44" s="6"/>
      <c r="G44" s="6"/>
    </row>
    <row r="45" spans="1:7" ht="11.25" customHeight="1" x14ac:dyDescent="0.2">
      <c r="A45" s="39" t="s">
        <v>26</v>
      </c>
      <c r="B45" s="6">
        <v>0</v>
      </c>
      <c r="C45" s="6">
        <v>0</v>
      </c>
      <c r="D45" s="6">
        <f t="shared" si="6"/>
        <v>0</v>
      </c>
      <c r="E45" s="6">
        <v>0</v>
      </c>
      <c r="F45" s="6">
        <v>0</v>
      </c>
      <c r="G45" s="6">
        <f t="shared" si="7"/>
        <v>0</v>
      </c>
    </row>
    <row r="46" spans="1:7" ht="11.25" customHeight="1" x14ac:dyDescent="0.2">
      <c r="A46" s="39"/>
      <c r="B46" s="6"/>
      <c r="C46" s="6"/>
      <c r="D46" s="6"/>
      <c r="E46" s="6"/>
      <c r="F46" s="6"/>
      <c r="G46" s="6"/>
    </row>
    <row r="47" spans="1:7" x14ac:dyDescent="0.2">
      <c r="A47" s="39" t="s">
        <v>33</v>
      </c>
      <c r="B47" s="6">
        <v>0</v>
      </c>
      <c r="C47" s="6">
        <v>0</v>
      </c>
      <c r="D47" s="6">
        <f t="shared" si="6"/>
        <v>0</v>
      </c>
      <c r="E47" s="6">
        <v>0</v>
      </c>
      <c r="F47" s="6">
        <v>0</v>
      </c>
      <c r="G47" s="6">
        <f t="shared" si="7"/>
        <v>0</v>
      </c>
    </row>
    <row r="48" spans="1:7" x14ac:dyDescent="0.2">
      <c r="A48" s="39"/>
      <c r="B48" s="6"/>
      <c r="C48" s="6"/>
      <c r="D48" s="6"/>
      <c r="E48" s="6"/>
      <c r="F48" s="6"/>
      <c r="G48" s="6"/>
    </row>
    <row r="49" spans="1:7" x14ac:dyDescent="0.2">
      <c r="A49" s="39" t="s">
        <v>14</v>
      </c>
      <c r="B49" s="6">
        <v>0</v>
      </c>
      <c r="C49" s="6">
        <v>0</v>
      </c>
      <c r="D49" s="6">
        <f t="shared" si="6"/>
        <v>0</v>
      </c>
      <c r="E49" s="6">
        <v>0</v>
      </c>
      <c r="F49" s="6">
        <v>0</v>
      </c>
      <c r="G49" s="6">
        <f t="shared" si="7"/>
        <v>0</v>
      </c>
    </row>
    <row r="50" spans="1:7" x14ac:dyDescent="0.2">
      <c r="A50" s="40"/>
      <c r="B50" s="6"/>
      <c r="C50" s="6"/>
      <c r="D50" s="6"/>
      <c r="E50" s="6"/>
      <c r="F50" s="6"/>
      <c r="G50" s="6"/>
    </row>
    <row r="51" spans="1:7" x14ac:dyDescent="0.2">
      <c r="A51" s="41" t="s">
        <v>53</v>
      </c>
      <c r="B51" s="15">
        <f t="shared" ref="B51:G51" si="8">SUM(B37:B49)</f>
        <v>19242402.059999999</v>
      </c>
      <c r="C51" s="15">
        <f t="shared" si="8"/>
        <v>0</v>
      </c>
      <c r="D51" s="15">
        <f t="shared" si="8"/>
        <v>19242402.059999999</v>
      </c>
      <c r="E51" s="15">
        <f t="shared" si="8"/>
        <v>4550451.42</v>
      </c>
      <c r="F51" s="15">
        <f t="shared" si="8"/>
        <v>4550451.42</v>
      </c>
      <c r="G51" s="15">
        <f t="shared" si="8"/>
        <v>14691950.639999999</v>
      </c>
    </row>
    <row r="53" spans="1:7" x14ac:dyDescent="0.2">
      <c r="A53" s="1" t="s">
        <v>128</v>
      </c>
    </row>
    <row r="58" spans="1:7" x14ac:dyDescent="0.2">
      <c r="A58" s="16"/>
      <c r="B58" s="16"/>
      <c r="C58" s="16"/>
    </row>
    <row r="59" spans="1:7" x14ac:dyDescent="0.2">
      <c r="A59" s="16"/>
      <c r="B59" s="16"/>
      <c r="C59" s="16"/>
    </row>
    <row r="60" spans="1:7" x14ac:dyDescent="0.2">
      <c r="A60" s="17" t="s">
        <v>139</v>
      </c>
      <c r="B60" s="17" t="s">
        <v>140</v>
      </c>
      <c r="C60" s="16"/>
    </row>
    <row r="61" spans="1:7" x14ac:dyDescent="0.2">
      <c r="A61" s="18" t="s">
        <v>141</v>
      </c>
      <c r="B61" s="18" t="s">
        <v>142</v>
      </c>
      <c r="C61" s="16"/>
    </row>
    <row r="62" spans="1:7" x14ac:dyDescent="0.2">
      <c r="A62" s="19" t="s">
        <v>143</v>
      </c>
      <c r="B62" s="19" t="s">
        <v>144</v>
      </c>
      <c r="C62" s="16"/>
    </row>
    <row r="63" spans="1:7" x14ac:dyDescent="0.2">
      <c r="A63" s="16"/>
      <c r="B63" s="16"/>
      <c r="C63" s="16"/>
    </row>
  </sheetData>
  <sheetProtection formatCells="0" formatColumns="0" formatRows="0" insertRows="0" deleteRows="0" autoFilter="0"/>
  <mergeCells count="10">
    <mergeCell ref="B3:F3"/>
    <mergeCell ref="G3:G4"/>
    <mergeCell ref="A1:G1"/>
    <mergeCell ref="A18:G18"/>
    <mergeCell ref="A33:A35"/>
    <mergeCell ref="B33:F33"/>
    <mergeCell ref="G33:G34"/>
    <mergeCell ref="B20:F20"/>
    <mergeCell ref="G20:G21"/>
    <mergeCell ref="A32:G32"/>
  </mergeCells>
  <printOptions horizontalCentered="1"/>
  <pageMargins left="0.31496062992125984" right="0.31496062992125984" top="0.35433070866141736" bottom="0.35433070866141736" header="0.31496062992125984" footer="0.31496062992125984"/>
  <pageSetup scale="73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workbookViewId="0">
      <selection activeCell="A20" sqref="A20"/>
    </sheetView>
  </sheetViews>
  <sheetFormatPr baseColWidth="10" defaultRowHeight="11.25" x14ac:dyDescent="0.2"/>
  <cols>
    <col min="1" max="1" width="61.83203125" style="2" customWidth="1"/>
    <col min="2" max="7" width="18.33203125" style="2" customWidth="1"/>
    <col min="8" max="16384" width="12" style="2"/>
  </cols>
  <sheetData>
    <row r="1" spans="1:7" ht="50.1" customHeight="1" x14ac:dyDescent="0.2">
      <c r="A1" s="48" t="s">
        <v>138</v>
      </c>
      <c r="B1" s="49"/>
      <c r="C1" s="49"/>
      <c r="D1" s="49"/>
      <c r="E1" s="49"/>
      <c r="F1" s="49"/>
      <c r="G1" s="50"/>
    </row>
    <row r="2" spans="1:7" x14ac:dyDescent="0.2">
      <c r="A2" s="31"/>
      <c r="B2" s="48" t="s">
        <v>60</v>
      </c>
      <c r="C2" s="49"/>
      <c r="D2" s="49"/>
      <c r="E2" s="49"/>
      <c r="F2" s="50"/>
      <c r="G2" s="51" t="s">
        <v>59</v>
      </c>
    </row>
    <row r="3" spans="1:7" ht="24.95" customHeight="1" x14ac:dyDescent="0.2">
      <c r="A3" s="29" t="s">
        <v>54</v>
      </c>
      <c r="B3" s="4" t="s">
        <v>55</v>
      </c>
      <c r="C3" s="4" t="s">
        <v>125</v>
      </c>
      <c r="D3" s="4" t="s">
        <v>56</v>
      </c>
      <c r="E3" s="4" t="s">
        <v>57</v>
      </c>
      <c r="F3" s="4" t="s">
        <v>58</v>
      </c>
      <c r="G3" s="52"/>
    </row>
    <row r="4" spans="1:7" x14ac:dyDescent="0.2">
      <c r="A4" s="32"/>
      <c r="B4" s="5">
        <v>1</v>
      </c>
      <c r="C4" s="5">
        <v>2</v>
      </c>
      <c r="D4" s="5" t="s">
        <v>126</v>
      </c>
      <c r="E4" s="5">
        <v>4</v>
      </c>
      <c r="F4" s="5">
        <v>5</v>
      </c>
      <c r="G4" s="5" t="s">
        <v>127</v>
      </c>
    </row>
    <row r="5" spans="1:7" s="8" customFormat="1" x14ac:dyDescent="0.2">
      <c r="A5" s="36"/>
      <c r="B5" s="22"/>
      <c r="C5" s="22"/>
      <c r="D5" s="22"/>
      <c r="E5" s="22"/>
      <c r="F5" s="22"/>
      <c r="G5" s="22"/>
    </row>
    <row r="6" spans="1:7" x14ac:dyDescent="0.2">
      <c r="A6" s="30" t="s">
        <v>15</v>
      </c>
      <c r="B6" s="10">
        <f t="shared" ref="B6:G6" si="0">SUM(B7:B14)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</row>
    <row r="7" spans="1:7" x14ac:dyDescent="0.2">
      <c r="A7" s="45" t="s">
        <v>41</v>
      </c>
      <c r="B7" s="6">
        <v>0</v>
      </c>
      <c r="C7" s="6">
        <v>0</v>
      </c>
      <c r="D7" s="6">
        <f>B7+C7</f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45" t="s">
        <v>16</v>
      </c>
      <c r="B8" s="6">
        <v>0</v>
      </c>
      <c r="C8" s="6">
        <v>0</v>
      </c>
      <c r="D8" s="6">
        <f t="shared" ref="D8:D14" si="1">B8+C8</f>
        <v>0</v>
      </c>
      <c r="E8" s="6">
        <v>0</v>
      </c>
      <c r="F8" s="6">
        <v>0</v>
      </c>
      <c r="G8" s="6">
        <f t="shared" ref="G8:G14" si="2">D8-E8</f>
        <v>0</v>
      </c>
    </row>
    <row r="9" spans="1:7" x14ac:dyDescent="0.2">
      <c r="A9" s="45" t="s">
        <v>145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45" t="s">
        <v>3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45" t="s">
        <v>22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45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45" t="s">
        <v>42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45" t="s">
        <v>18</v>
      </c>
      <c r="B14" s="6">
        <v>0</v>
      </c>
      <c r="C14" s="6">
        <v>0</v>
      </c>
      <c r="D14" s="6">
        <f t="shared" si="1"/>
        <v>0</v>
      </c>
      <c r="E14" s="6">
        <v>0</v>
      </c>
      <c r="F14" s="6">
        <v>0</v>
      </c>
      <c r="G14" s="6">
        <f t="shared" si="2"/>
        <v>0</v>
      </c>
    </row>
    <row r="15" spans="1:7" x14ac:dyDescent="0.2">
      <c r="A15" s="46"/>
      <c r="B15" s="6"/>
      <c r="C15" s="6"/>
      <c r="D15" s="6"/>
      <c r="E15" s="6"/>
      <c r="F15" s="6"/>
      <c r="G15" s="6"/>
    </row>
    <row r="16" spans="1:7" x14ac:dyDescent="0.2">
      <c r="A16" s="30" t="s">
        <v>19</v>
      </c>
      <c r="B16" s="10">
        <f t="shared" ref="B16:G16" si="3">SUM(B17:B23)</f>
        <v>19242402.059999999</v>
      </c>
      <c r="C16" s="10">
        <f t="shared" si="3"/>
        <v>0</v>
      </c>
      <c r="D16" s="10">
        <f t="shared" si="3"/>
        <v>19242402.059999999</v>
      </c>
      <c r="E16" s="10">
        <f t="shared" si="3"/>
        <v>4550451.42</v>
      </c>
      <c r="F16" s="10">
        <f t="shared" si="3"/>
        <v>4550451.42</v>
      </c>
      <c r="G16" s="10">
        <f t="shared" si="3"/>
        <v>14691950.639999999</v>
      </c>
    </row>
    <row r="17" spans="1:7" x14ac:dyDescent="0.2">
      <c r="A17" s="45" t="s">
        <v>43</v>
      </c>
      <c r="B17" s="6">
        <v>0</v>
      </c>
      <c r="C17" s="6">
        <v>0</v>
      </c>
      <c r="D17" s="6">
        <f>B17+C17</f>
        <v>0</v>
      </c>
      <c r="E17" s="6">
        <v>0</v>
      </c>
      <c r="F17" s="6">
        <v>0</v>
      </c>
      <c r="G17" s="6">
        <f t="shared" ref="G17:G23" si="4">D17-E17</f>
        <v>0</v>
      </c>
    </row>
    <row r="18" spans="1:7" x14ac:dyDescent="0.2">
      <c r="A18" s="45" t="s">
        <v>27</v>
      </c>
      <c r="B18" s="6">
        <v>19242402.059999999</v>
      </c>
      <c r="C18" s="6">
        <v>0</v>
      </c>
      <c r="D18" s="6">
        <f t="shared" ref="D18:D23" si="5">B18+C18</f>
        <v>19242402.059999999</v>
      </c>
      <c r="E18" s="6">
        <v>4550451.42</v>
      </c>
      <c r="F18" s="6">
        <v>4550451.42</v>
      </c>
      <c r="G18" s="6">
        <f t="shared" si="4"/>
        <v>14691950.639999999</v>
      </c>
    </row>
    <row r="19" spans="1:7" x14ac:dyDescent="0.2">
      <c r="A19" s="45" t="s">
        <v>20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45" t="s">
        <v>44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45" t="s">
        <v>45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45" t="s">
        <v>46</v>
      </c>
      <c r="B22" s="6">
        <v>0</v>
      </c>
      <c r="C22" s="6">
        <v>0</v>
      </c>
      <c r="D22" s="6">
        <f t="shared" si="5"/>
        <v>0</v>
      </c>
      <c r="E22" s="6">
        <v>0</v>
      </c>
      <c r="F22" s="6">
        <v>0</v>
      </c>
      <c r="G22" s="6">
        <f t="shared" si="4"/>
        <v>0</v>
      </c>
    </row>
    <row r="23" spans="1:7" x14ac:dyDescent="0.2">
      <c r="A23" s="45" t="s">
        <v>4</v>
      </c>
      <c r="B23" s="6">
        <v>0</v>
      </c>
      <c r="C23" s="6">
        <v>0</v>
      </c>
      <c r="D23" s="6">
        <f t="shared" si="5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46"/>
      <c r="B24" s="6"/>
      <c r="C24" s="6"/>
      <c r="D24" s="6"/>
      <c r="E24" s="6"/>
      <c r="F24" s="6"/>
      <c r="G24" s="6"/>
    </row>
    <row r="25" spans="1:7" x14ac:dyDescent="0.2">
      <c r="A25" s="30" t="s">
        <v>47</v>
      </c>
      <c r="B25" s="10">
        <f t="shared" ref="B25:G25" si="6">SUM(B26:B34)</f>
        <v>0</v>
      </c>
      <c r="C25" s="10">
        <f t="shared" si="6"/>
        <v>0</v>
      </c>
      <c r="D25" s="10">
        <f t="shared" si="6"/>
        <v>0</v>
      </c>
      <c r="E25" s="10">
        <f t="shared" si="6"/>
        <v>0</v>
      </c>
      <c r="F25" s="10">
        <f t="shared" si="6"/>
        <v>0</v>
      </c>
      <c r="G25" s="10">
        <f t="shared" si="6"/>
        <v>0</v>
      </c>
    </row>
    <row r="26" spans="1:7" x14ac:dyDescent="0.2">
      <c r="A26" s="45" t="s">
        <v>28</v>
      </c>
      <c r="B26" s="6">
        <v>0</v>
      </c>
      <c r="C26" s="6">
        <v>0</v>
      </c>
      <c r="D26" s="6">
        <f>B26+C26</f>
        <v>0</v>
      </c>
      <c r="E26" s="6">
        <v>0</v>
      </c>
      <c r="F26" s="6">
        <v>0</v>
      </c>
      <c r="G26" s="6">
        <f t="shared" ref="G26:G34" si="7">D26-E26</f>
        <v>0</v>
      </c>
    </row>
    <row r="27" spans="1:7" x14ac:dyDescent="0.2">
      <c r="A27" s="45" t="s">
        <v>23</v>
      </c>
      <c r="B27" s="6">
        <v>0</v>
      </c>
      <c r="C27" s="6">
        <v>0</v>
      </c>
      <c r="D27" s="6">
        <f t="shared" ref="D27:D34" si="8">B27+C27</f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45" t="s">
        <v>29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45" t="s">
        <v>48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45" t="s">
        <v>21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45" t="s">
        <v>5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45" t="s">
        <v>6</v>
      </c>
      <c r="B32" s="6">
        <v>0</v>
      </c>
      <c r="C32" s="6">
        <v>0</v>
      </c>
      <c r="D32" s="6">
        <f t="shared" si="8"/>
        <v>0</v>
      </c>
      <c r="E32" s="6">
        <v>0</v>
      </c>
      <c r="F32" s="6">
        <v>0</v>
      </c>
      <c r="G32" s="6">
        <f t="shared" si="7"/>
        <v>0</v>
      </c>
    </row>
    <row r="33" spans="1:7" x14ac:dyDescent="0.2">
      <c r="A33" s="45" t="s">
        <v>49</v>
      </c>
      <c r="B33" s="6">
        <v>0</v>
      </c>
      <c r="C33" s="6">
        <v>0</v>
      </c>
      <c r="D33" s="6">
        <f t="shared" si="8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45" t="s">
        <v>30</v>
      </c>
      <c r="B34" s="6">
        <v>0</v>
      </c>
      <c r="C34" s="6">
        <v>0</v>
      </c>
      <c r="D34" s="6">
        <f t="shared" si="8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46"/>
      <c r="B35" s="6"/>
      <c r="C35" s="6"/>
      <c r="D35" s="6"/>
      <c r="E35" s="6"/>
      <c r="F35" s="6"/>
      <c r="G35" s="6"/>
    </row>
    <row r="36" spans="1:7" x14ac:dyDescent="0.2">
      <c r="A36" s="30" t="s">
        <v>31</v>
      </c>
      <c r="B36" s="10">
        <f t="shared" ref="B36:G36" si="9">SUM(B37:B40)</f>
        <v>0</v>
      </c>
      <c r="C36" s="10">
        <f t="shared" si="9"/>
        <v>0</v>
      </c>
      <c r="D36" s="10">
        <f t="shared" si="9"/>
        <v>0</v>
      </c>
      <c r="E36" s="10">
        <f t="shared" si="9"/>
        <v>0</v>
      </c>
      <c r="F36" s="10">
        <f t="shared" si="9"/>
        <v>0</v>
      </c>
      <c r="G36" s="10">
        <f t="shared" si="9"/>
        <v>0</v>
      </c>
    </row>
    <row r="37" spans="1:7" x14ac:dyDescent="0.2">
      <c r="A37" s="45" t="s">
        <v>50</v>
      </c>
      <c r="B37" s="6">
        <v>0</v>
      </c>
      <c r="C37" s="6">
        <v>0</v>
      </c>
      <c r="D37" s="6">
        <f>B37+C37</f>
        <v>0</v>
      </c>
      <c r="E37" s="6">
        <v>0</v>
      </c>
      <c r="F37" s="6">
        <v>0</v>
      </c>
      <c r="G37" s="6">
        <f t="shared" ref="G37:G40" si="10">D37-E37</f>
        <v>0</v>
      </c>
    </row>
    <row r="38" spans="1:7" ht="22.5" x14ac:dyDescent="0.2">
      <c r="A38" s="45" t="s">
        <v>24</v>
      </c>
      <c r="B38" s="6">
        <v>0</v>
      </c>
      <c r="C38" s="6">
        <v>0</v>
      </c>
      <c r="D38" s="6">
        <f t="shared" ref="D38:D40" si="11">B38+C38</f>
        <v>0</v>
      </c>
      <c r="E38" s="6">
        <v>0</v>
      </c>
      <c r="F38" s="6">
        <v>0</v>
      </c>
      <c r="G38" s="6">
        <f t="shared" si="10"/>
        <v>0</v>
      </c>
    </row>
    <row r="39" spans="1:7" x14ac:dyDescent="0.2">
      <c r="A39" s="45" t="s">
        <v>32</v>
      </c>
      <c r="B39" s="6">
        <v>0</v>
      </c>
      <c r="C39" s="6">
        <v>0</v>
      </c>
      <c r="D39" s="6">
        <f t="shared" si="11"/>
        <v>0</v>
      </c>
      <c r="E39" s="6">
        <v>0</v>
      </c>
      <c r="F39" s="6">
        <v>0</v>
      </c>
      <c r="G39" s="6">
        <f t="shared" si="10"/>
        <v>0</v>
      </c>
    </row>
    <row r="40" spans="1:7" x14ac:dyDescent="0.2">
      <c r="A40" s="45" t="s">
        <v>7</v>
      </c>
      <c r="B40" s="6">
        <v>0</v>
      </c>
      <c r="C40" s="6">
        <v>0</v>
      </c>
      <c r="D40" s="6">
        <f t="shared" si="11"/>
        <v>0</v>
      </c>
      <c r="E40" s="6">
        <v>0</v>
      </c>
      <c r="F40" s="6">
        <v>0</v>
      </c>
      <c r="G40" s="6">
        <f t="shared" si="10"/>
        <v>0</v>
      </c>
    </row>
    <row r="41" spans="1:7" x14ac:dyDescent="0.2">
      <c r="A41" s="47"/>
      <c r="B41" s="6"/>
      <c r="C41" s="6"/>
      <c r="D41" s="6"/>
      <c r="E41" s="6"/>
      <c r="F41" s="6"/>
      <c r="G41" s="6"/>
    </row>
    <row r="42" spans="1:7" x14ac:dyDescent="0.2">
      <c r="A42" s="41" t="s">
        <v>53</v>
      </c>
      <c r="B42" s="15">
        <f t="shared" ref="B42:G42" si="12">SUM(B36+B25+B16+B6)</f>
        <v>19242402.059999999</v>
      </c>
      <c r="C42" s="15">
        <f t="shared" si="12"/>
        <v>0</v>
      </c>
      <c r="D42" s="15">
        <f t="shared" si="12"/>
        <v>19242402.059999999</v>
      </c>
      <c r="E42" s="15">
        <f t="shared" si="12"/>
        <v>4550451.42</v>
      </c>
      <c r="F42" s="15">
        <f t="shared" si="12"/>
        <v>4550451.42</v>
      </c>
      <c r="G42" s="15">
        <f t="shared" si="12"/>
        <v>14691950.639999999</v>
      </c>
    </row>
    <row r="43" spans="1:7" x14ac:dyDescent="0.2">
      <c r="A43" s="8"/>
      <c r="B43" s="8"/>
      <c r="C43" s="8"/>
      <c r="D43" s="8"/>
      <c r="E43" s="8"/>
      <c r="F43" s="8"/>
      <c r="G43" s="8"/>
    </row>
    <row r="44" spans="1:7" x14ac:dyDescent="0.2">
      <c r="A44" s="1" t="s">
        <v>128</v>
      </c>
      <c r="B44" s="8"/>
      <c r="C44" s="8"/>
      <c r="D44" s="8"/>
      <c r="E44" s="8"/>
      <c r="F44" s="8"/>
      <c r="G44" s="8"/>
    </row>
    <row r="45" spans="1:7" x14ac:dyDescent="0.2">
      <c r="A45" s="8"/>
      <c r="B45" s="8"/>
      <c r="C45" s="8"/>
      <c r="D45" s="8"/>
      <c r="E45" s="8"/>
      <c r="F45" s="8"/>
      <c r="G45" s="8"/>
    </row>
    <row r="51" spans="1:3" x14ac:dyDescent="0.2">
      <c r="A51" s="16"/>
      <c r="B51" s="16"/>
      <c r="C51" s="16"/>
    </row>
    <row r="52" spans="1:3" x14ac:dyDescent="0.2">
      <c r="A52" s="16"/>
      <c r="B52" s="16"/>
      <c r="C52" s="16"/>
    </row>
    <row r="53" spans="1:3" x14ac:dyDescent="0.2">
      <c r="A53" s="17" t="s">
        <v>139</v>
      </c>
      <c r="B53" s="17" t="s">
        <v>140</v>
      </c>
      <c r="C53" s="16"/>
    </row>
    <row r="54" spans="1:3" x14ac:dyDescent="0.2">
      <c r="A54" s="18" t="s">
        <v>141</v>
      </c>
      <c r="B54" s="18" t="s">
        <v>142</v>
      </c>
      <c r="C54" s="16"/>
    </row>
    <row r="55" spans="1:3" x14ac:dyDescent="0.2">
      <c r="A55" s="19" t="s">
        <v>143</v>
      </c>
      <c r="B55" s="19" t="s">
        <v>144</v>
      </c>
      <c r="C55" s="16"/>
    </row>
    <row r="56" spans="1:3" x14ac:dyDescent="0.2">
      <c r="A56" s="16"/>
      <c r="B56" s="16"/>
      <c r="C56" s="16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2022-04-26T18:11:37Z</cp:lastPrinted>
  <dcterms:created xsi:type="dcterms:W3CDTF">2014-02-10T03:37:14Z</dcterms:created>
  <dcterms:modified xsi:type="dcterms:W3CDTF">2022-04-26T18:11:38Z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